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-15" yWindow="-15" windowWidth="9570" windowHeight="4665" tabRatio="893"/>
  </bookViews>
  <sheets>
    <sheet name="COMPARATIVO" sheetId="17" r:id="rId1"/>
    <sheet name="FEBRERO-JUNIO 2019" sheetId="21" r:id="rId2"/>
    <sheet name="AGOSTO-DICIEMBRE 2019" sheetId="22" r:id="rId3"/>
  </sheets>
  <definedNames>
    <definedName name="_xlnm.Print_Area" localSheetId="2">'AGOSTO-DICIEMBRE 2019'!$A$1:$AS$50</definedName>
    <definedName name="_xlnm.Print_Area" localSheetId="0">COMPARATIVO!$A$1:$I$210</definedName>
    <definedName name="_xlnm.Print_Area" localSheetId="1">'FEBRERO-JUNIO 2019'!$A$1:$AS$49</definedName>
    <definedName name="MATUTINO" localSheetId="2">#REF!</definedName>
    <definedName name="MATUTINO" localSheetId="1">#REF!</definedName>
    <definedName name="MATUTINO">#REF!</definedName>
    <definedName name="MIXTO" localSheetId="2">#REF!</definedName>
    <definedName name="MIXTO" localSheetId="1">#REF!</definedName>
    <definedName name="MIXTO">#REF!</definedName>
    <definedName name="_xlnm.Print_Titles" localSheetId="2">'AGOSTO-DICIEMBRE 2019'!$10:$10</definedName>
    <definedName name="VESPERTINO" localSheetId="2">#REF!</definedName>
    <definedName name="VESPERTINO" localSheetId="1">#REF!</definedName>
    <definedName name="VESPERTINO">#REF!</definedName>
  </definedNames>
  <calcPr calcId="152511"/>
</workbook>
</file>

<file path=xl/calcChain.xml><?xml version="1.0" encoding="utf-8"?>
<calcChain xmlns="http://schemas.openxmlformats.org/spreadsheetml/2006/main">
  <c r="L15" i="17" l="1"/>
  <c r="F109" i="17"/>
  <c r="E109" i="17"/>
  <c r="D109" i="17"/>
  <c r="G161" i="17"/>
  <c r="I161" i="17" s="1"/>
  <c r="E106" i="17" l="1"/>
  <c r="E108" i="17" l="1"/>
  <c r="E94" i="17"/>
  <c r="E66" i="17" l="1"/>
  <c r="V19" i="22" l="1"/>
  <c r="T19" i="22"/>
  <c r="R19" i="22"/>
  <c r="P19" i="22"/>
  <c r="N19" i="22"/>
  <c r="L19" i="22"/>
  <c r="J19" i="22"/>
  <c r="H19" i="22"/>
  <c r="W18" i="22"/>
  <c r="W17" i="22"/>
  <c r="W16" i="22"/>
  <c r="W15" i="22"/>
  <c r="W14" i="22"/>
  <c r="N20" i="21"/>
  <c r="L20" i="21"/>
  <c r="N19" i="21"/>
  <c r="E133" i="17"/>
  <c r="F133" i="17"/>
  <c r="H133" i="17"/>
  <c r="D133" i="17"/>
  <c r="W19" i="22" l="1"/>
  <c r="Z15" i="22" s="1"/>
  <c r="Z14" i="22" l="1"/>
  <c r="P20" i="22"/>
  <c r="V20" i="22"/>
  <c r="Z17" i="22"/>
  <c r="J20" i="22"/>
  <c r="T20" i="22"/>
  <c r="Z18" i="22"/>
  <c r="Z16" i="22"/>
  <c r="Z19" i="22"/>
  <c r="H20" i="22"/>
  <c r="R20" i="22"/>
  <c r="L20" i="22"/>
  <c r="N20" i="22"/>
  <c r="L19" i="17"/>
  <c r="L18" i="17"/>
  <c r="L13" i="17"/>
  <c r="L14" i="17"/>
  <c r="L12" i="17"/>
  <c r="J20" i="17"/>
  <c r="K16" i="17"/>
  <c r="K22" i="17" s="1"/>
  <c r="J16" i="17"/>
  <c r="G187" i="17"/>
  <c r="F52" i="17"/>
  <c r="D52" i="17"/>
  <c r="E51" i="17"/>
  <c r="E54" i="17"/>
  <c r="E55" i="17"/>
  <c r="E56" i="17"/>
  <c r="E57" i="17"/>
  <c r="F58" i="17"/>
  <c r="L20" i="17" l="1"/>
  <c r="L16" i="17"/>
  <c r="J22" i="17"/>
  <c r="W14" i="21"/>
  <c r="L22" i="17" l="1"/>
  <c r="AM28" i="22"/>
  <c r="AF25" i="22"/>
  <c r="AM27" i="22"/>
  <c r="AM26" i="22"/>
  <c r="AM25" i="22"/>
  <c r="AM23" i="22"/>
  <c r="AM22" i="22"/>
  <c r="AO27" i="21"/>
  <c r="AH24" i="21"/>
  <c r="V19" i="21"/>
  <c r="T19" i="21"/>
  <c r="R19" i="21"/>
  <c r="P19" i="21"/>
  <c r="J19" i="21"/>
  <c r="H19" i="21"/>
  <c r="L19" i="21"/>
  <c r="W17" i="21"/>
  <c r="AO25" i="21" s="1"/>
  <c r="W16" i="21"/>
  <c r="AO24" i="21" s="1"/>
  <c r="W15" i="21"/>
  <c r="AO23" i="21" s="1"/>
  <c r="AO22" i="21"/>
  <c r="E204" i="17"/>
  <c r="F204" i="17"/>
  <c r="H204" i="17"/>
  <c r="D204" i="17"/>
  <c r="I187" i="17"/>
  <c r="AF27" i="22" l="1"/>
  <c r="AF28" i="22"/>
  <c r="AF22" i="22"/>
  <c r="W19" i="21"/>
  <c r="W18" i="21"/>
  <c r="AF29" i="22" l="1"/>
  <c r="AF26" i="22"/>
  <c r="AF23" i="22"/>
  <c r="J20" i="21"/>
  <c r="AH23" i="21" s="1"/>
  <c r="Z14" i="21"/>
  <c r="Z16" i="21"/>
  <c r="H20" i="21"/>
  <c r="AH22" i="21" s="1"/>
  <c r="R20" i="21"/>
  <c r="AH27" i="21" s="1"/>
  <c r="AH25" i="21"/>
  <c r="T20" i="21"/>
  <c r="AH28" i="21" s="1"/>
  <c r="V20" i="21"/>
  <c r="Z18" i="21"/>
  <c r="AO26" i="21"/>
  <c r="Z19" i="21"/>
  <c r="Z15" i="21"/>
  <c r="P20" i="21"/>
  <c r="AH26" i="21" s="1"/>
  <c r="Z17" i="21"/>
  <c r="G114" i="17" l="1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 l="1"/>
  <c r="G185" i="17"/>
  <c r="I185" i="17" s="1"/>
  <c r="G186" i="17"/>
  <c r="I186" i="17" s="1"/>
  <c r="E93" i="17" l="1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5" i="17"/>
  <c r="E64" i="17"/>
  <c r="E63" i="17"/>
  <c r="E62" i="17"/>
  <c r="E61" i="17"/>
  <c r="E60" i="17"/>
  <c r="I114" i="17" l="1"/>
  <c r="G181" i="17" l="1"/>
  <c r="I181" i="17" s="1"/>
  <c r="G182" i="17"/>
  <c r="G183" i="17"/>
  <c r="I183" i="17" s="1"/>
  <c r="G184" i="17"/>
  <c r="I184" i="17" s="1"/>
  <c r="E107" i="17"/>
  <c r="E105" i="17"/>
  <c r="E104" i="17"/>
  <c r="E103" i="17"/>
  <c r="E102" i="17"/>
  <c r="E101" i="17"/>
  <c r="E100" i="17"/>
  <c r="E99" i="17"/>
  <c r="E98" i="17"/>
  <c r="E97" i="17"/>
  <c r="E96" i="17"/>
  <c r="I182" i="17" l="1"/>
  <c r="G207" i="17"/>
  <c r="I207" i="17" s="1"/>
  <c r="G179" i="17"/>
  <c r="I179" i="17" s="1"/>
  <c r="E208" i="17" l="1"/>
  <c r="E209" i="17" s="1"/>
  <c r="F208" i="17"/>
  <c r="H208" i="17"/>
  <c r="D208" i="17"/>
  <c r="G180" i="17"/>
  <c r="I180" i="17" s="1"/>
  <c r="D209" i="17" l="1"/>
  <c r="G175" i="17" l="1"/>
  <c r="G176" i="17"/>
  <c r="G177" i="17"/>
  <c r="I177" i="17" s="1"/>
  <c r="G178" i="17"/>
  <c r="I178" i="17" s="1"/>
  <c r="G206" i="17" l="1"/>
  <c r="I206" i="17" s="1"/>
  <c r="G203" i="17"/>
  <c r="I203" i="17" s="1"/>
  <c r="G202" i="17"/>
  <c r="I202" i="17" s="1"/>
  <c r="G201" i="17"/>
  <c r="I201" i="17" s="1"/>
  <c r="G200" i="17"/>
  <c r="I200" i="17" s="1"/>
  <c r="G199" i="17"/>
  <c r="I199" i="17" s="1"/>
  <c r="G198" i="17"/>
  <c r="I198" i="17" s="1"/>
  <c r="G197" i="17"/>
  <c r="I197" i="17" s="1"/>
  <c r="G196" i="17"/>
  <c r="I196" i="17" s="1"/>
  <c r="G195" i="17"/>
  <c r="G194" i="17"/>
  <c r="I194" i="17" s="1"/>
  <c r="G193" i="17"/>
  <c r="I193" i="17" s="1"/>
  <c r="G192" i="17"/>
  <c r="I192" i="17" s="1"/>
  <c r="G191" i="17"/>
  <c r="I191" i="17" s="1"/>
  <c r="G190" i="17"/>
  <c r="I190" i="17" s="1"/>
  <c r="G189" i="17"/>
  <c r="I189" i="17" s="1"/>
  <c r="I176" i="17"/>
  <c r="I175" i="17"/>
  <c r="G174" i="17"/>
  <c r="I174" i="17" s="1"/>
  <c r="G173" i="17"/>
  <c r="I173" i="17" s="1"/>
  <c r="G172" i="17"/>
  <c r="I172" i="17" s="1"/>
  <c r="G171" i="17"/>
  <c r="I171" i="17" s="1"/>
  <c r="G170" i="17"/>
  <c r="I170" i="17" s="1"/>
  <c r="G169" i="17"/>
  <c r="I169" i="17" s="1"/>
  <c r="G168" i="17"/>
  <c r="G167" i="17"/>
  <c r="I167" i="17" s="1"/>
  <c r="G166" i="17"/>
  <c r="I166" i="17" s="1"/>
  <c r="G165" i="17"/>
  <c r="I165" i="17" s="1"/>
  <c r="G164" i="17"/>
  <c r="G163" i="17"/>
  <c r="I163" i="17" s="1"/>
  <c r="G162" i="17"/>
  <c r="I162" i="17" s="1"/>
  <c r="G160" i="17"/>
  <c r="I160" i="17" s="1"/>
  <c r="G159" i="17"/>
  <c r="I159" i="17" s="1"/>
  <c r="G158" i="17"/>
  <c r="I158" i="17" s="1"/>
  <c r="G157" i="17"/>
  <c r="I157" i="17" s="1"/>
  <c r="G156" i="17"/>
  <c r="I156" i="17" s="1"/>
  <c r="G155" i="17"/>
  <c r="I155" i="17" s="1"/>
  <c r="G154" i="17"/>
  <c r="I154" i="17" s="1"/>
  <c r="G153" i="17"/>
  <c r="I153" i="17" s="1"/>
  <c r="G152" i="17"/>
  <c r="I152" i="17" s="1"/>
  <c r="G151" i="17"/>
  <c r="I151" i="17" s="1"/>
  <c r="G150" i="17"/>
  <c r="I150" i="17" s="1"/>
  <c r="G149" i="17"/>
  <c r="I149" i="17" s="1"/>
  <c r="G148" i="17"/>
  <c r="I148" i="17" s="1"/>
  <c r="G147" i="17"/>
  <c r="I147" i="17" s="1"/>
  <c r="G146" i="17"/>
  <c r="I146" i="17" s="1"/>
  <c r="G145" i="17"/>
  <c r="I145" i="17" s="1"/>
  <c r="G144" i="17"/>
  <c r="I144" i="17" s="1"/>
  <c r="G143" i="17"/>
  <c r="I143" i="17" s="1"/>
  <c r="G142" i="17"/>
  <c r="I142" i="17" s="1"/>
  <c r="G141" i="17"/>
  <c r="G140" i="17"/>
  <c r="I140" i="17" s="1"/>
  <c r="G139" i="17"/>
  <c r="I139" i="17" s="1"/>
  <c r="G138" i="17"/>
  <c r="I138" i="17" s="1"/>
  <c r="G137" i="17"/>
  <c r="I137" i="17" s="1"/>
  <c r="G136" i="17"/>
  <c r="I136" i="17" s="1"/>
  <c r="G135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G204" i="17" l="1"/>
  <c r="I164" i="17"/>
  <c r="I168" i="17"/>
  <c r="I208" i="17"/>
  <c r="G208" i="17"/>
  <c r="I135" i="17"/>
  <c r="I115" i="17"/>
  <c r="I133" i="17" s="1"/>
  <c r="I195" i="17"/>
  <c r="I141" i="17"/>
  <c r="I204" i="17" l="1"/>
  <c r="G209" i="17"/>
  <c r="D20" i="17"/>
  <c r="H209" i="17" l="1"/>
  <c r="I209" i="17"/>
  <c r="E52" i="17" l="1"/>
  <c r="E58" i="17" l="1"/>
  <c r="F209" i="17" l="1"/>
  <c r="D58" i="17"/>
  <c r="G20" i="17" l="1"/>
  <c r="D16" i="17" l="1"/>
  <c r="F16" i="17"/>
  <c r="G16" i="17"/>
  <c r="G22" i="17" s="1"/>
  <c r="F20" i="17"/>
  <c r="E16" i="17"/>
  <c r="E22" i="17" s="1"/>
  <c r="H16" i="17"/>
  <c r="H22" i="17" s="1"/>
  <c r="D22" i="17" l="1"/>
  <c r="I20" i="17"/>
  <c r="I16" i="17"/>
  <c r="F22" i="17"/>
  <c r="I22" i="17" l="1"/>
</calcChain>
</file>

<file path=xl/sharedStrings.xml><?xml version="1.0" encoding="utf-8"?>
<sst xmlns="http://schemas.openxmlformats.org/spreadsheetml/2006/main" count="270" uniqueCount="191">
  <si>
    <t>No.</t>
  </si>
  <si>
    <t>NIVEL DE ESTUDIO</t>
  </si>
  <si>
    <t>Posgrado</t>
  </si>
  <si>
    <t>Secundaria</t>
  </si>
  <si>
    <t>Preparatoria</t>
  </si>
  <si>
    <t>Licenciatura</t>
  </si>
  <si>
    <t>Maestría</t>
  </si>
  <si>
    <t>Especialidad</t>
  </si>
  <si>
    <t>SAN FRANCISCO</t>
  </si>
  <si>
    <t>SALAMANCA</t>
  </si>
  <si>
    <t>TOTALES POR NIVEL</t>
  </si>
  <si>
    <t>No se ofrece el nivel en el campus</t>
  </si>
  <si>
    <t>Campus</t>
  </si>
  <si>
    <t>San Francisco</t>
  </si>
  <si>
    <t>Salamanca</t>
  </si>
  <si>
    <t>Todos los campi</t>
  </si>
  <si>
    <t>JUAN ALONSO DE TORRES</t>
  </si>
  <si>
    <t>AMERICAS</t>
  </si>
  <si>
    <t>Juan Alonso de Torres</t>
  </si>
  <si>
    <t>Lomas del Campestre</t>
  </si>
  <si>
    <t>Américas</t>
  </si>
  <si>
    <t>T.S.U.</t>
  </si>
  <si>
    <t>Doctorado</t>
  </si>
  <si>
    <t>TOTALES POR CAMPUS</t>
  </si>
  <si>
    <t>Nivel</t>
  </si>
  <si>
    <t>Alumnos de Nuevo Ingreso</t>
  </si>
  <si>
    <t>Alumnos de Reingreso</t>
  </si>
  <si>
    <t>SECUNDARIA</t>
  </si>
  <si>
    <t>PREPARATORIA</t>
  </si>
  <si>
    <t>LICENCIATURA</t>
  </si>
  <si>
    <t>POSGRADO</t>
  </si>
  <si>
    <t>Subtotal</t>
  </si>
  <si>
    <t>INTERCAMBIO ACADEMICO</t>
  </si>
  <si>
    <t>TOTAL</t>
  </si>
  <si>
    <t>TOTAL POR NIVEL</t>
  </si>
  <si>
    <t>% QUE REPRESENTA</t>
  </si>
  <si>
    <t>Intercambio</t>
  </si>
  <si>
    <t>CAMPESTRE</t>
  </si>
  <si>
    <t>Medicina Veterinaria y Zootecnia</t>
  </si>
  <si>
    <t>Arquitectura</t>
  </si>
  <si>
    <t>Ingeniería Civil</t>
  </si>
  <si>
    <t>Ingeniería Industrial</t>
  </si>
  <si>
    <t>Ingeniería Electromecánica</t>
  </si>
  <si>
    <t>Nuevo Ingreso</t>
  </si>
  <si>
    <t>Reingreso</t>
  </si>
  <si>
    <t>Programa Académico</t>
  </si>
  <si>
    <t>Total</t>
  </si>
  <si>
    <t>LICENCIATURA CAMPESTRE</t>
  </si>
  <si>
    <t>LICENCIATURA SALAMANCA</t>
  </si>
  <si>
    <t>Secundaria San. Fco. Rincón</t>
  </si>
  <si>
    <t>Preparatoria San. Fco. Rincón</t>
  </si>
  <si>
    <t>Preparatoria Juan Alonso de Torres</t>
  </si>
  <si>
    <t>Preparatoria Américas</t>
  </si>
  <si>
    <t>Preparatoria Salamanca</t>
  </si>
  <si>
    <t>ESPECIALIDAD CAMPESTRE</t>
  </si>
  <si>
    <t>Prostodoncia e Implantología</t>
  </si>
  <si>
    <t>Endodoncia</t>
  </si>
  <si>
    <t xml:space="preserve">Nutrición Vegetal   </t>
  </si>
  <si>
    <t>Diseño de Calzado</t>
  </si>
  <si>
    <t>Comunicación Organizacional</t>
  </si>
  <si>
    <t>Diseño Editorial</t>
  </si>
  <si>
    <t>Comunicación Social y Política</t>
  </si>
  <si>
    <t>Agronegocios</t>
  </si>
  <si>
    <t>Redes y Seguridad de la Información</t>
  </si>
  <si>
    <t>MAESTRÍA CAMPESTRE</t>
  </si>
  <si>
    <t>Finanzas Corporativas</t>
  </si>
  <si>
    <t>Fiscal</t>
  </si>
  <si>
    <t>Derecho Civil</t>
  </si>
  <si>
    <t>Derecho Constitucional y Administrativo</t>
  </si>
  <si>
    <t>Educación</t>
  </si>
  <si>
    <t xml:space="preserve">Gestión Deportiva   </t>
  </si>
  <si>
    <t>Ingeniería Administrativa y Calidad</t>
  </si>
  <si>
    <t xml:space="preserve">Diseño Urbano </t>
  </si>
  <si>
    <t>Administración Educativa</t>
  </si>
  <si>
    <t>Desarrollo Organizacional</t>
  </si>
  <si>
    <t>Tecnologías de Información Empresarial</t>
  </si>
  <si>
    <t>Logística Internacional</t>
  </si>
  <si>
    <t xml:space="preserve">Administración de Instituciones de Salud </t>
  </si>
  <si>
    <t>Ortodoncia</t>
  </si>
  <si>
    <t>Odontología Pediátrica</t>
  </si>
  <si>
    <t>Terapia Familiar</t>
  </si>
  <si>
    <t>Agricultura Protegida</t>
  </si>
  <si>
    <t>Habitabilidad del Espacio Interior</t>
  </si>
  <si>
    <t>Tecnologías Web y Dispositivos Móviles</t>
  </si>
  <si>
    <t>MAESTRÍA SALAMANCA</t>
  </si>
  <si>
    <t>Administración de Negocios</t>
  </si>
  <si>
    <t>DOCTORADO CAMPESTRE</t>
  </si>
  <si>
    <t>Doctorado en Administración y Estudios Organizacionales</t>
  </si>
  <si>
    <t>PROGRAMA ACADÉMICO DE POSGRADO</t>
  </si>
  <si>
    <t>Total Secundaria</t>
  </si>
  <si>
    <t>Total Preparatoria</t>
  </si>
  <si>
    <t>Total Licenciatura</t>
  </si>
  <si>
    <t>Total Especialidad</t>
  </si>
  <si>
    <t>Total Maestría</t>
  </si>
  <si>
    <t>Total Doctorado</t>
  </si>
  <si>
    <t>TOTAL POSGRADO</t>
  </si>
  <si>
    <t>Total Nuevo Ingreso</t>
  </si>
  <si>
    <t>Total Población</t>
  </si>
  <si>
    <t>Contaduría Pública</t>
  </si>
  <si>
    <t>Ciencias de la Comunicación</t>
  </si>
  <si>
    <t>Diseño Industrial</t>
  </si>
  <si>
    <t>Diseño Gráfico</t>
  </si>
  <si>
    <t>Administración Turistica</t>
  </si>
  <si>
    <t>Derecho</t>
  </si>
  <si>
    <t>Agrónomo en Producción</t>
  </si>
  <si>
    <t>Diseño de Modas y Calzado</t>
  </si>
  <si>
    <t>Desarrollo del Capital Humano</t>
  </si>
  <si>
    <t>Psicología</t>
  </si>
  <si>
    <t>Negocios Internacionales</t>
  </si>
  <si>
    <t>Odontología</t>
  </si>
  <si>
    <t>Ing. De Software y Sistemas Computacionales</t>
  </si>
  <si>
    <t>Criminología y Criminalística</t>
  </si>
  <si>
    <t>Diseño Ambiental y de Espacios</t>
  </si>
  <si>
    <t>Lenguas Modernas e Interculturalidad</t>
  </si>
  <si>
    <t>Gestión y Operación de Servicios Gastronómicos</t>
  </si>
  <si>
    <t>Automatización y Control Industrial</t>
  </si>
  <si>
    <t>Entrenamiento Deportivo</t>
  </si>
  <si>
    <t xml:space="preserve">Derecho Procesal Civil </t>
  </si>
  <si>
    <t>Publicidad y Marketing Estratégico</t>
  </si>
  <si>
    <t>Derecho Aduanero</t>
  </si>
  <si>
    <t>Derecho Mercantil</t>
  </si>
  <si>
    <t>Gestión de Proyectos de Comunicación Social y Política</t>
  </si>
  <si>
    <t>Comunicación Estratégica en las Organizaciones</t>
  </si>
  <si>
    <t>Técnicas de Reproducción Animal</t>
  </si>
  <si>
    <t>Derecho Mercantil y Corporativo</t>
  </si>
  <si>
    <t>Gestión y Desarrollo de Productos Turísticos</t>
  </si>
  <si>
    <t>Producción Pecuaria</t>
  </si>
  <si>
    <t>Diseño y Gestión para la Industria Automotriz</t>
  </si>
  <si>
    <t>Logística, Despacho y Defensa del Comercio Internacional</t>
  </si>
  <si>
    <t>Ingeniería Automotriz</t>
  </si>
  <si>
    <t>Derecho del Trabajo y Relaciones Laborales</t>
  </si>
  <si>
    <t>Diseño y Asesoria de Imagen Personal</t>
  </si>
  <si>
    <t>Mercadotecnia Estratégica</t>
  </si>
  <si>
    <t>Diseño Arquitectónico</t>
  </si>
  <si>
    <t>Diseño y Negocio</t>
  </si>
  <si>
    <t>Administración de Negocios en Entornos Virtuales</t>
  </si>
  <si>
    <t>Doctorado en Educación y Desarrollo Humano</t>
  </si>
  <si>
    <t>Diseño de Espacios Comerciales</t>
  </si>
  <si>
    <t>Juicios Orales y Proceso Penal Acusatorio</t>
  </si>
  <si>
    <t>Ciencias Penales</t>
  </si>
  <si>
    <t>Administración y Economía Pública</t>
  </si>
  <si>
    <t>Ingeniería de Manufactura</t>
  </si>
  <si>
    <t>Ingeniería de Estructuras</t>
  </si>
  <si>
    <t>Emprendimiento e Innovación en los Negocios</t>
  </si>
  <si>
    <t>Ciencias Forenses</t>
  </si>
  <si>
    <t>Ingeniería y Diseño en Envase, Empaque y Embalaje</t>
  </si>
  <si>
    <t>Odontología Doble Titulación</t>
  </si>
  <si>
    <t>Turismo de Negocios y Reuniones</t>
  </si>
  <si>
    <t>Relaciones Públicas</t>
  </si>
  <si>
    <t>Psicología Clínica</t>
  </si>
  <si>
    <t>ALUMNOS ATENDIDOS</t>
  </si>
  <si>
    <t>POBLACIÓN ESTUDIANTIL ATENDIDA</t>
  </si>
  <si>
    <t>Derecho Notarial y Registral</t>
  </si>
  <si>
    <t>Lic. Actuaría</t>
  </si>
  <si>
    <t>Diseño Gráfico Estratégico</t>
  </si>
  <si>
    <t>Biomédica</t>
  </si>
  <si>
    <t>Electrónica y Telecomunicaciones</t>
  </si>
  <si>
    <t>Negocios Turísticos</t>
  </si>
  <si>
    <t>Ingeniería en Tecnologías y Soluciones de Negocio</t>
  </si>
  <si>
    <t>Docencia</t>
  </si>
  <si>
    <t>Ingeniería y Tecnolgía de Materiales</t>
  </si>
  <si>
    <t>Gestión del Diseño Editorial</t>
  </si>
  <si>
    <t>Tecnología Educativa</t>
  </si>
  <si>
    <t>COMPARATIVO DE ALUMNOS ATENDIDOS 2017-2019</t>
  </si>
  <si>
    <t>AGO-DIC 2019</t>
  </si>
  <si>
    <t>ALUMNOS ATENDIDOS POR PROGRAMA ACADÉMICO 2019</t>
  </si>
  <si>
    <t>Nuevo Ingreso Ene 2019</t>
  </si>
  <si>
    <t>Nuevo Ingreso May 2019</t>
  </si>
  <si>
    <t>Nuevo Ingreso Sep 2019</t>
  </si>
  <si>
    <t>FEBRERO - JUNIO 2019</t>
  </si>
  <si>
    <t>Alumnos atendidos en programas de Educación Continua en el período Jul-Dic 2018</t>
  </si>
  <si>
    <t>AGOSTO - DICIEMBRE 2019</t>
  </si>
  <si>
    <t>Alumnos atendidos en Programas de Educación Continua en el período Ene-Jun 2019</t>
  </si>
  <si>
    <t>EDUCACIÓN CONTINUA</t>
  </si>
  <si>
    <t>Notaria Pública</t>
  </si>
  <si>
    <t>Gestión de Procesos para el Sistema de Salud</t>
  </si>
  <si>
    <t>Envase, Empaque y Embalaje</t>
  </si>
  <si>
    <t>Medicina y Cirugía Veterinaria de Pequeñas Especies</t>
  </si>
  <si>
    <t>Tecnologías y Gestión de la Construcción</t>
  </si>
  <si>
    <t>Facilitación para el Desarrollo Humano</t>
  </si>
  <si>
    <t>Diseño e Ingeniería de Sistemas Mecatrónicos</t>
  </si>
  <si>
    <t>Ingeniería y Tecnología Ambiental</t>
  </si>
  <si>
    <t>Banca y Riesgos Financieros</t>
  </si>
  <si>
    <t>Semestral</t>
  </si>
  <si>
    <t>Cuatrimestral</t>
  </si>
  <si>
    <t>Gobernanza y Políticas Públicas</t>
  </si>
  <si>
    <t>Enfermería</t>
  </si>
  <si>
    <t>Psicología (semestral)</t>
  </si>
  <si>
    <t>Psicología (cuatrimestral)</t>
  </si>
  <si>
    <t>Ingeniería en Automatización y Control Industrial</t>
  </si>
  <si>
    <t>Tecnología Educativa (VIRTUAL)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</si>
</sst>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90">
    <xf numFmtId="0" fontId="0" fillId="0" borderId="0" xfId="0"/>
    <xf numFmtId="165" fontId="2" fillId="2" borderId="5" xfId="1" applyNumberFormat="1" applyFont="1" applyFill="1" applyBorder="1" applyAlignment="1" applyProtection="1">
      <alignment horizontal="center" vertical="center"/>
      <protection hidden="1"/>
    </xf>
    <xf numFmtId="165" fontId="2" fillId="2" borderId="13" xfId="1" applyNumberFormat="1" applyFont="1" applyFill="1" applyBorder="1" applyAlignment="1" applyProtection="1">
      <alignment horizontal="center" vertical="center"/>
      <protection hidden="1"/>
    </xf>
    <xf numFmtId="165" fontId="2" fillId="2" borderId="6" xfId="1" applyNumberFormat="1" applyFont="1" applyFill="1" applyBorder="1" applyAlignment="1" applyProtection="1">
      <alignment horizontal="center" vertical="center"/>
      <protection hidden="1"/>
    </xf>
    <xf numFmtId="165" fontId="2" fillId="2" borderId="23" xfId="1" applyNumberFormat="1" applyFont="1" applyFill="1" applyBorder="1" applyAlignment="1" applyProtection="1">
      <alignment horizontal="center" vertical="center"/>
      <protection hidden="1"/>
    </xf>
    <xf numFmtId="165" fontId="2" fillId="2" borderId="22" xfId="1" applyNumberFormat="1" applyFont="1" applyFill="1" applyBorder="1" applyAlignment="1" applyProtection="1">
      <alignment horizontal="center" vertical="center"/>
      <protection hidden="1"/>
    </xf>
    <xf numFmtId="165" fontId="2" fillId="2" borderId="2" xfId="1" applyNumberFormat="1" applyFont="1" applyFill="1" applyBorder="1" applyAlignment="1" applyProtection="1">
      <alignment horizontal="center" vertical="center"/>
      <protection hidden="1"/>
    </xf>
    <xf numFmtId="165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165" fontId="2" fillId="2" borderId="14" xfId="1" applyNumberFormat="1" applyFont="1" applyFill="1" applyBorder="1" applyAlignment="1" applyProtection="1">
      <alignment horizontal="center" vertical="center"/>
      <protection hidden="1"/>
    </xf>
    <xf numFmtId="165" fontId="2" fillId="2" borderId="15" xfId="1" applyNumberFormat="1" applyFont="1" applyFill="1" applyBorder="1" applyAlignment="1" applyProtection="1">
      <alignment horizontal="center" vertical="center"/>
      <protection hidden="1"/>
    </xf>
    <xf numFmtId="165" fontId="2" fillId="2" borderId="4" xfId="1" applyNumberFormat="1" applyFont="1" applyFill="1" applyBorder="1" applyAlignment="1" applyProtection="1">
      <alignment horizontal="center" vertical="center"/>
      <protection hidden="1"/>
    </xf>
    <xf numFmtId="165" fontId="2" fillId="2" borderId="25" xfId="1" applyNumberFormat="1" applyFont="1" applyFill="1" applyBorder="1" applyAlignment="1" applyProtection="1">
      <alignment horizontal="center" vertical="center"/>
      <protection hidden="1"/>
    </xf>
    <xf numFmtId="165" fontId="2" fillId="2" borderId="27" xfId="1" applyNumberFormat="1" applyFont="1" applyFill="1" applyBorder="1" applyAlignment="1" applyProtection="1">
      <alignment horizontal="center" vertical="center"/>
      <protection hidden="1"/>
    </xf>
    <xf numFmtId="165" fontId="2" fillId="2" borderId="26" xfId="1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9" fontId="4" fillId="2" borderId="37" xfId="2" applyNumberFormat="1" applyFont="1" applyFill="1" applyBorder="1" applyAlignment="1" applyProtection="1">
      <alignment horizontal="center" vertical="center"/>
      <protection hidden="1"/>
    </xf>
    <xf numFmtId="165" fontId="2" fillId="2" borderId="53" xfId="1" applyNumberFormat="1" applyFont="1" applyFill="1" applyBorder="1" applyAlignment="1" applyProtection="1">
      <alignment horizontal="center" vertical="center"/>
      <protection hidden="1"/>
    </xf>
    <xf numFmtId="165" fontId="2" fillId="2" borderId="54" xfId="1" applyNumberFormat="1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vertical="center"/>
      <protection hidden="1"/>
    </xf>
    <xf numFmtId="0" fontId="2" fillId="2" borderId="43" xfId="0" applyFont="1" applyFill="1" applyBorder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protection hidden="1"/>
    </xf>
    <xf numFmtId="0" fontId="10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protection hidden="1"/>
    </xf>
    <xf numFmtId="165" fontId="4" fillId="2" borderId="31" xfId="0" applyNumberFormat="1" applyFont="1" applyFill="1" applyBorder="1" applyAlignment="1" applyProtection="1">
      <alignment horizontal="center" vertical="center"/>
      <protection hidden="1"/>
    </xf>
    <xf numFmtId="165" fontId="4" fillId="2" borderId="32" xfId="0" applyNumberFormat="1" applyFont="1" applyFill="1" applyBorder="1" applyAlignment="1" applyProtection="1">
      <alignment horizontal="center" vertical="center"/>
      <protection hidden="1"/>
    </xf>
    <xf numFmtId="165" fontId="3" fillId="2" borderId="16" xfId="0" applyNumberFormat="1" applyFont="1" applyFill="1" applyBorder="1" applyAlignment="1" applyProtection="1">
      <alignment horizontal="center" vertical="center"/>
      <protection hidden="1"/>
    </xf>
    <xf numFmtId="165" fontId="4" fillId="2" borderId="38" xfId="0" applyNumberFormat="1" applyFont="1" applyFill="1" applyBorder="1" applyAlignment="1" applyProtection="1">
      <alignment horizontal="center" vertical="center"/>
      <protection hidden="1"/>
    </xf>
    <xf numFmtId="165" fontId="4" fillId="2" borderId="36" xfId="0" applyNumberFormat="1" applyFont="1" applyFill="1" applyBorder="1" applyAlignment="1" applyProtection="1">
      <alignment horizontal="center" vertical="center"/>
      <protection hidden="1"/>
    </xf>
    <xf numFmtId="165" fontId="4" fillId="2" borderId="30" xfId="0" applyNumberFormat="1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165" fontId="3" fillId="2" borderId="51" xfId="0" applyNumberFormat="1" applyFont="1" applyFill="1" applyBorder="1" applyAlignment="1" applyProtection="1">
      <alignment horizontal="center" vertical="center"/>
      <protection hidden="1"/>
    </xf>
    <xf numFmtId="165" fontId="3" fillId="2" borderId="47" xfId="0" applyNumberFormat="1" applyFont="1" applyFill="1" applyBorder="1" applyAlignment="1" applyProtection="1">
      <alignment horizontal="center" vertical="center"/>
      <protection hidden="1"/>
    </xf>
    <xf numFmtId="165" fontId="3" fillId="2" borderId="29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2" fillId="2" borderId="0" xfId="0" applyFont="1" applyFill="1" applyAlignment="1" applyProtection="1">
      <alignment wrapText="1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60" xfId="0" applyFont="1" applyFill="1" applyBorder="1" applyAlignment="1" applyProtection="1">
      <alignment horizontal="center" vertical="center" wrapText="1"/>
      <protection hidden="1"/>
    </xf>
    <xf numFmtId="0" fontId="2" fillId="2" borderId="52" xfId="0" applyFont="1" applyFill="1" applyBorder="1" applyProtection="1">
      <protection hidden="1"/>
    </xf>
    <xf numFmtId="0" fontId="2" fillId="2" borderId="40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vertic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56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55" xfId="0" applyFont="1" applyFill="1" applyBorder="1" applyAlignment="1" applyProtection="1">
      <alignment horizontal="center"/>
      <protection hidden="1"/>
    </xf>
    <xf numFmtId="0" fontId="2" fillId="2" borderId="40" xfId="0" applyFont="1" applyFill="1" applyBorder="1" applyAlignment="1" applyProtection="1">
      <alignment horizontal="left"/>
      <protection hidden="1"/>
    </xf>
    <xf numFmtId="0" fontId="2" fillId="2" borderId="54" xfId="0" applyFont="1" applyFill="1" applyBorder="1" applyAlignment="1" applyProtection="1">
      <alignment horizontal="center"/>
      <protection hidden="1"/>
    </xf>
    <xf numFmtId="10" fontId="4" fillId="2" borderId="18" xfId="2" applyNumberFormat="1" applyFont="1" applyFill="1" applyBorder="1" applyAlignment="1" applyProtection="1">
      <alignment horizontal="center" vertical="center"/>
      <protection hidden="1"/>
    </xf>
    <xf numFmtId="10" fontId="4" fillId="2" borderId="57" xfId="2" applyNumberFormat="1" applyFont="1" applyFill="1" applyBorder="1" applyAlignment="1" applyProtection="1">
      <alignment horizontal="center" vertical="center"/>
      <protection hidden="1"/>
    </xf>
    <xf numFmtId="10" fontId="4" fillId="2" borderId="36" xfId="2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Continuous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protection hidden="1"/>
    </xf>
    <xf numFmtId="165" fontId="2" fillId="2" borderId="0" xfId="0" applyNumberFormat="1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14" xfId="0" applyFont="1" applyFill="1" applyBorder="1" applyAlignment="1" applyProtection="1">
      <alignment horizontal="center" vertical="justify" wrapText="1"/>
      <protection hidden="1"/>
    </xf>
    <xf numFmtId="0" fontId="2" fillId="2" borderId="15" xfId="0" applyFont="1" applyFill="1" applyBorder="1" applyAlignment="1" applyProtection="1">
      <alignment horizontal="center" vertical="justify" wrapText="1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2" fillId="2" borderId="58" xfId="1" applyNumberFormat="1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57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horizontal="right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56" xfId="0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Protection="1">
      <protection hidden="1"/>
    </xf>
    <xf numFmtId="0" fontId="2" fillId="2" borderId="64" xfId="0" applyFont="1" applyFill="1" applyBorder="1" applyProtection="1">
      <protection hidden="1"/>
    </xf>
    <xf numFmtId="0" fontId="2" fillId="2" borderId="18" xfId="0" applyFont="1" applyFill="1" applyBorder="1" applyProtection="1">
      <protection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1" fillId="2" borderId="37" xfId="0" applyFont="1" applyFill="1" applyBorder="1" applyAlignment="1" applyProtection="1">
      <alignment horizontal="right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1" fillId="2" borderId="28" xfId="0" applyFont="1" applyFill="1" applyBorder="1" applyAlignment="1" applyProtection="1">
      <alignment horizontal="center"/>
      <protection hidden="1"/>
    </xf>
    <xf numFmtId="0" fontId="1" fillId="2" borderId="51" xfId="0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56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1" fillId="2" borderId="0" xfId="0" applyFont="1" applyFill="1" applyProtection="1">
      <protection hidden="1"/>
    </xf>
    <xf numFmtId="0" fontId="1" fillId="3" borderId="37" xfId="0" applyFont="1" applyFill="1" applyBorder="1" applyAlignment="1" applyProtection="1">
      <alignment horizontal="center" vertical="center"/>
      <protection hidden="1"/>
    </xf>
    <xf numFmtId="0" fontId="3" fillId="3" borderId="38" xfId="0" applyFont="1" applyFill="1" applyBorder="1" applyAlignment="1" applyProtection="1">
      <alignment horizontal="center" vertical="center"/>
      <protection hidden="1"/>
    </xf>
    <xf numFmtId="0" fontId="12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12" fillId="3" borderId="38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165" fontId="14" fillId="4" borderId="38" xfId="1" applyNumberFormat="1" applyFont="1" applyFill="1" applyBorder="1" applyAlignment="1" applyProtection="1">
      <alignment horizontal="center" vertical="center"/>
      <protection hidden="1"/>
    </xf>
    <xf numFmtId="165" fontId="14" fillId="4" borderId="36" xfId="1" applyNumberFormat="1" applyFont="1" applyFill="1" applyBorder="1" applyAlignment="1" applyProtection="1">
      <alignment horizontal="center" vertical="center"/>
      <protection hidden="1"/>
    </xf>
    <xf numFmtId="165" fontId="14" fillId="4" borderId="37" xfId="1" applyNumberFormat="1" applyFont="1" applyFill="1" applyBorder="1" applyAlignment="1" applyProtection="1">
      <alignment horizontal="center" vertical="center"/>
      <protection hidden="1"/>
    </xf>
    <xf numFmtId="0" fontId="2" fillId="2" borderId="4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2" fillId="3" borderId="37" xfId="0" applyFont="1" applyFill="1" applyBorder="1" applyProtection="1">
      <protection hidden="1"/>
    </xf>
    <xf numFmtId="0" fontId="1" fillId="3" borderId="30" xfId="0" applyFont="1" applyFill="1" applyBorder="1" applyAlignment="1" applyProtection="1">
      <alignment horizontal="center" wrapText="1"/>
      <protection hidden="1"/>
    </xf>
    <xf numFmtId="0" fontId="1" fillId="3" borderId="28" xfId="0" applyFont="1" applyFill="1" applyBorder="1" applyAlignment="1" applyProtection="1">
      <alignment horizontal="center" vertical="center" wrapText="1"/>
      <protection hidden="1"/>
    </xf>
    <xf numFmtId="0" fontId="1" fillId="3" borderId="29" xfId="0" applyFont="1" applyFill="1" applyBorder="1" applyAlignment="1" applyProtection="1">
      <alignment horizontal="center" vertical="center" wrapText="1"/>
      <protection hidden="1"/>
    </xf>
    <xf numFmtId="0" fontId="1" fillId="3" borderId="31" xfId="0" applyFont="1" applyFill="1" applyBorder="1" applyAlignment="1" applyProtection="1">
      <alignment horizontal="center" wrapText="1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wrapText="1"/>
      <protection hidden="1"/>
    </xf>
    <xf numFmtId="0" fontId="1" fillId="3" borderId="62" xfId="0" applyFont="1" applyFill="1" applyBorder="1" applyAlignment="1" applyProtection="1">
      <alignment horizontal="center" vertical="center" wrapText="1"/>
      <protection hidden="1"/>
    </xf>
    <xf numFmtId="0" fontId="1" fillId="3" borderId="61" xfId="0" applyFont="1" applyFill="1" applyBorder="1" applyAlignment="1" applyProtection="1">
      <alignment horizontal="center" vertical="center"/>
      <protection hidden="1"/>
    </xf>
    <xf numFmtId="0" fontId="1" fillId="3" borderId="53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40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38" xfId="0" applyFont="1" applyFill="1" applyBorder="1" applyAlignment="1" applyProtection="1">
      <alignment horizontal="right"/>
      <protection hidden="1"/>
    </xf>
    <xf numFmtId="0" fontId="2" fillId="2" borderId="59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165" fontId="2" fillId="2" borderId="65" xfId="1" applyNumberFormat="1" applyFont="1" applyFill="1" applyBorder="1" applyAlignment="1" applyProtection="1">
      <alignment horizontal="center" vertical="center"/>
      <protection hidden="1"/>
    </xf>
    <xf numFmtId="0" fontId="2" fillId="2" borderId="47" xfId="0" applyFont="1" applyFill="1" applyBorder="1" applyProtection="1"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33" xfId="0" applyFont="1" applyFill="1" applyBorder="1" applyAlignment="1" applyProtection="1">
      <protection hidden="1"/>
    </xf>
    <xf numFmtId="0" fontId="2" fillId="0" borderId="66" xfId="0" applyFont="1" applyFill="1" applyBorder="1" applyAlignment="1" applyProtection="1">
      <alignment horizontal="center"/>
      <protection hidden="1"/>
    </xf>
    <xf numFmtId="0" fontId="2" fillId="0" borderId="6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17" fillId="5" borderId="20" xfId="0" applyFont="1" applyFill="1" applyBorder="1" applyProtection="1">
      <protection hidden="1"/>
    </xf>
    <xf numFmtId="0" fontId="17" fillId="5" borderId="44" xfId="0" applyFont="1" applyFill="1" applyBorder="1" applyProtection="1">
      <protection hidden="1"/>
    </xf>
    <xf numFmtId="0" fontId="14" fillId="5" borderId="33" xfId="0" applyFont="1" applyFill="1" applyBorder="1" applyAlignment="1" applyProtection="1">
      <alignment horizontal="centerContinuous"/>
      <protection hidden="1"/>
    </xf>
    <xf numFmtId="0" fontId="17" fillId="5" borderId="0" xfId="0" applyFont="1" applyFill="1" applyBorder="1" applyAlignment="1" applyProtection="1">
      <alignment horizontal="centerContinuous"/>
      <protection hidden="1"/>
    </xf>
    <xf numFmtId="0" fontId="16" fillId="5" borderId="20" xfId="0" applyFont="1" applyFill="1" applyBorder="1" applyAlignment="1" applyProtection="1">
      <alignment horizontal="centerContinuous"/>
      <protection hidden="1"/>
    </xf>
    <xf numFmtId="0" fontId="16" fillId="5" borderId="44" xfId="0" applyFont="1" applyFill="1" applyBorder="1" applyAlignment="1" applyProtection="1">
      <alignment horizontal="centerContinuous"/>
      <protection hidden="1"/>
    </xf>
    <xf numFmtId="0" fontId="16" fillId="5" borderId="47" xfId="0" applyFont="1" applyFill="1" applyBorder="1" applyAlignment="1" applyProtection="1">
      <protection hidden="1"/>
    </xf>
    <xf numFmtId="0" fontId="16" fillId="5" borderId="48" xfId="0" applyFont="1" applyFill="1" applyBorder="1" applyAlignment="1" applyProtection="1">
      <alignment horizontal="centerContinuous"/>
      <protection hidden="1"/>
    </xf>
    <xf numFmtId="0" fontId="17" fillId="5" borderId="48" xfId="0" applyFont="1" applyFill="1" applyBorder="1" applyAlignment="1" applyProtection="1">
      <alignment horizontal="centerContinuous"/>
      <protection hidden="1"/>
    </xf>
    <xf numFmtId="0" fontId="3" fillId="0" borderId="11" xfId="3" applyNumberFormat="1" applyFont="1" applyFill="1" applyBorder="1" applyAlignment="1" applyProtection="1">
      <alignment horizontal="center" vertical="center"/>
      <protection hidden="1"/>
    </xf>
    <xf numFmtId="0" fontId="3" fillId="3" borderId="12" xfId="3" applyNumberFormat="1" applyFont="1" applyFill="1" applyBorder="1" applyAlignment="1" applyProtection="1">
      <alignment horizontal="center" vertical="center"/>
      <protection hidden="1"/>
    </xf>
    <xf numFmtId="0" fontId="0" fillId="3" borderId="7" xfId="0" applyNumberFormat="1" applyFill="1" applyBorder="1" applyAlignment="1" applyProtection="1">
      <alignment horizontal="center" vertical="center"/>
      <protection hidden="1"/>
    </xf>
    <xf numFmtId="0" fontId="3" fillId="3" borderId="58" xfId="3" applyNumberFormat="1" applyFont="1" applyFill="1" applyBorder="1" applyAlignment="1" applyProtection="1">
      <alignment horizontal="center" vertical="center"/>
      <protection hidden="1"/>
    </xf>
    <xf numFmtId="0" fontId="3" fillId="2" borderId="32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6" fillId="5" borderId="38" xfId="0" applyFont="1" applyFill="1" applyBorder="1" applyAlignment="1" applyProtection="1">
      <alignment horizontal="center"/>
      <protection hidden="1"/>
    </xf>
    <xf numFmtId="0" fontId="16" fillId="5" borderId="35" xfId="0" applyFont="1" applyFill="1" applyBorder="1" applyAlignment="1" applyProtection="1">
      <alignment horizontal="center"/>
      <protection hidden="1"/>
    </xf>
    <xf numFmtId="0" fontId="16" fillId="5" borderId="42" xfId="0" applyFont="1" applyFill="1" applyBorder="1" applyAlignment="1" applyProtection="1">
      <alignment horizontal="center"/>
      <protection hidden="1"/>
    </xf>
    <xf numFmtId="0" fontId="1" fillId="3" borderId="52" xfId="0" applyFont="1" applyFill="1" applyBorder="1" applyAlignment="1" applyProtection="1">
      <alignment horizontal="center" vertical="center" wrapText="1"/>
      <protection hidden="1"/>
    </xf>
    <xf numFmtId="0" fontId="1" fillId="3" borderId="21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6" fillId="4" borderId="38" xfId="0" applyFont="1" applyFill="1" applyBorder="1" applyAlignment="1" applyProtection="1">
      <alignment horizontal="center"/>
      <protection hidden="1"/>
    </xf>
    <xf numFmtId="0" fontId="16" fillId="4" borderId="35" xfId="0" applyFont="1" applyFill="1" applyBorder="1" applyAlignment="1" applyProtection="1">
      <alignment horizontal="center"/>
      <protection hidden="1"/>
    </xf>
    <xf numFmtId="0" fontId="16" fillId="4" borderId="42" xfId="0" applyFont="1" applyFill="1" applyBorder="1" applyAlignment="1" applyProtection="1">
      <alignment horizontal="center"/>
      <protection hidden="1"/>
    </xf>
    <xf numFmtId="0" fontId="16" fillId="4" borderId="31" xfId="0" applyFont="1" applyFill="1" applyBorder="1" applyAlignment="1" applyProtection="1">
      <alignment horizontal="center"/>
      <protection hidden="1"/>
    </xf>
    <xf numFmtId="0" fontId="16" fillId="4" borderId="32" xfId="0" applyFont="1" applyFill="1" applyBorder="1" applyAlignment="1" applyProtection="1">
      <alignment horizontal="center"/>
      <protection hidden="1"/>
    </xf>
    <xf numFmtId="0" fontId="16" fillId="4" borderId="16" xfId="0" applyFont="1" applyFill="1" applyBorder="1" applyAlignment="1" applyProtection="1">
      <alignment horizontal="center"/>
      <protection hidden="1"/>
    </xf>
    <xf numFmtId="0" fontId="16" fillId="5" borderId="38" xfId="0" applyFont="1" applyFill="1" applyBorder="1" applyAlignment="1" applyProtection="1">
      <alignment horizontal="center" vertical="center" wrapText="1"/>
      <protection hidden="1"/>
    </xf>
    <xf numFmtId="0" fontId="16" fillId="5" borderId="35" xfId="0" applyFont="1" applyFill="1" applyBorder="1" applyAlignment="1" applyProtection="1">
      <alignment horizontal="center" vertical="center" wrapText="1"/>
      <protection hidden="1"/>
    </xf>
    <xf numFmtId="0" fontId="16" fillId="5" borderId="42" xfId="0" applyFont="1" applyFill="1" applyBorder="1" applyAlignment="1" applyProtection="1">
      <alignment horizontal="center" vertical="center" wrapText="1"/>
      <protection hidden="1"/>
    </xf>
    <xf numFmtId="0" fontId="13" fillId="5" borderId="38" xfId="0" applyFont="1" applyFill="1" applyBorder="1" applyAlignment="1" applyProtection="1">
      <alignment horizontal="center" vertical="center"/>
      <protection hidden="1"/>
    </xf>
    <xf numFmtId="0" fontId="13" fillId="5" borderId="35" xfId="0" applyFont="1" applyFill="1" applyBorder="1" applyAlignment="1" applyProtection="1">
      <alignment horizontal="center" vertical="center"/>
      <protection hidden="1"/>
    </xf>
    <xf numFmtId="0" fontId="13" fillId="5" borderId="42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14" fillId="4" borderId="38" xfId="0" applyFont="1" applyFill="1" applyBorder="1" applyAlignment="1" applyProtection="1">
      <alignment horizontal="center" vertical="center"/>
      <protection hidden="1"/>
    </xf>
    <xf numFmtId="0" fontId="14" fillId="4" borderId="3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3" fillId="2" borderId="36" xfId="0" applyNumberFormat="1" applyFont="1" applyFill="1" applyBorder="1" applyAlignment="1" applyProtection="1">
      <alignment horizontal="center" vertical="center"/>
      <protection hidden="1"/>
    </xf>
    <xf numFmtId="0" fontId="3" fillId="2" borderId="39" xfId="0" applyNumberFormat="1" applyFont="1" applyFill="1" applyBorder="1" applyAlignment="1" applyProtection="1">
      <alignment horizontal="center" vertical="center"/>
      <protection hidden="1"/>
    </xf>
    <xf numFmtId="10" fontId="4" fillId="2" borderId="36" xfId="2" applyNumberFormat="1" applyFont="1" applyFill="1" applyBorder="1" applyAlignment="1" applyProtection="1">
      <alignment horizontal="center" vertical="center"/>
      <protection hidden="1"/>
    </xf>
    <xf numFmtId="10" fontId="4" fillId="2" borderId="39" xfId="2" applyNumberFormat="1" applyFont="1" applyFill="1" applyBorder="1" applyAlignment="1" applyProtection="1">
      <alignment horizontal="center" vertical="center"/>
      <protection hidden="1"/>
    </xf>
    <xf numFmtId="0" fontId="19" fillId="5" borderId="38" xfId="0" applyFont="1" applyFill="1" applyBorder="1" applyAlignment="1" applyProtection="1">
      <alignment horizontal="center" vertical="center"/>
      <protection hidden="1"/>
    </xf>
    <xf numFmtId="0" fontId="19" fillId="5" borderId="42" xfId="0" applyFont="1" applyFill="1" applyBorder="1" applyAlignment="1" applyProtection="1">
      <alignment horizontal="center" vertical="center"/>
      <protection hidden="1"/>
    </xf>
    <xf numFmtId="0" fontId="0" fillId="3" borderId="6" xfId="0" applyNumberFormat="1" applyFill="1" applyBorder="1" applyAlignment="1" applyProtection="1">
      <alignment horizontal="center" vertical="center"/>
      <protection hidden="1"/>
    </xf>
    <xf numFmtId="0" fontId="0" fillId="3" borderId="24" xfId="0" applyNumberFormat="1" applyFill="1" applyBorder="1" applyAlignment="1" applyProtection="1">
      <alignment horizontal="center" vertical="center"/>
      <protection hidden="1"/>
    </xf>
    <xf numFmtId="0" fontId="0" fillId="3" borderId="2" xfId="0" applyNumberFormat="1" applyFill="1" applyBorder="1" applyAlignment="1" applyProtection="1">
      <alignment horizontal="center" vertical="center"/>
      <protection hidden="1"/>
    </xf>
    <xf numFmtId="0" fontId="0" fillId="3" borderId="8" xfId="0" applyNumberFormat="1" applyFill="1" applyBorder="1" applyAlignment="1" applyProtection="1">
      <alignment horizontal="center" vertical="center"/>
      <protection hidden="1"/>
    </xf>
    <xf numFmtId="9" fontId="3" fillId="2" borderId="38" xfId="2" applyFont="1" applyFill="1" applyBorder="1" applyAlignment="1" applyProtection="1">
      <alignment horizontal="center" vertical="center"/>
      <protection hidden="1"/>
    </xf>
    <xf numFmtId="9" fontId="3" fillId="2" borderId="35" xfId="2" applyFont="1" applyFill="1" applyBorder="1" applyAlignment="1" applyProtection="1">
      <alignment horizontal="center" vertical="center"/>
      <protection hidden="1"/>
    </xf>
    <xf numFmtId="9" fontId="3" fillId="2" borderId="42" xfId="2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1" fillId="2" borderId="42" xfId="0" applyFont="1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center" vertical="center"/>
      <protection hidden="1"/>
    </xf>
    <xf numFmtId="0" fontId="3" fillId="2" borderId="33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43" xfId="1" applyNumberFormat="1" applyFont="1" applyFill="1" applyBorder="1" applyAlignment="1" applyProtection="1">
      <alignment horizontal="center" vertical="center"/>
      <protection hidden="1"/>
    </xf>
    <xf numFmtId="0" fontId="3" fillId="2" borderId="38" xfId="0" applyFont="1" applyFill="1" applyBorder="1" applyAlignment="1" applyProtection="1">
      <alignment horizontal="center" vertical="center"/>
      <protection hidden="1"/>
    </xf>
    <xf numFmtId="0" fontId="3" fillId="2" borderId="35" xfId="0" applyFont="1" applyFill="1" applyBorder="1" applyAlignment="1" applyProtection="1">
      <alignment horizontal="center" vertical="center"/>
      <protection hidden="1"/>
    </xf>
    <xf numFmtId="0" fontId="3" fillId="2" borderId="38" xfId="0" applyNumberFormat="1" applyFont="1" applyFill="1" applyBorder="1" applyAlignment="1" applyProtection="1">
      <alignment horizontal="center" vertical="center"/>
      <protection hidden="1"/>
    </xf>
    <xf numFmtId="0" fontId="3" fillId="2" borderId="38" xfId="1" applyNumberFormat="1" applyFont="1" applyFill="1" applyBorder="1" applyAlignment="1" applyProtection="1">
      <alignment horizontal="center" vertical="center"/>
      <protection hidden="1"/>
    </xf>
    <xf numFmtId="0" fontId="3" fillId="2" borderId="35" xfId="1" applyNumberFormat="1" applyFont="1" applyFill="1" applyBorder="1" applyAlignment="1" applyProtection="1">
      <alignment horizontal="center" vertical="center"/>
      <protection hidden="1"/>
    </xf>
    <xf numFmtId="0" fontId="3" fillId="2" borderId="42" xfId="1" applyNumberFormat="1" applyFont="1" applyFill="1" applyBorder="1" applyAlignment="1" applyProtection="1">
      <alignment horizontal="center" vertical="center"/>
      <protection hidden="1"/>
    </xf>
    <xf numFmtId="0" fontId="0" fillId="3" borderId="21" xfId="0" applyNumberFormat="1" applyFill="1" applyBorder="1" applyAlignment="1" applyProtection="1">
      <alignment horizontal="center" vertical="center"/>
      <protection hidden="1"/>
    </xf>
    <xf numFmtId="0" fontId="0" fillId="3" borderId="63" xfId="0" applyNumberFormat="1" applyFill="1" applyBorder="1" applyAlignment="1" applyProtection="1">
      <alignment horizontal="center" vertical="center"/>
      <protection hidden="1"/>
    </xf>
    <xf numFmtId="0" fontId="3" fillId="0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63" xfId="0" applyNumberFormat="1" applyFont="1" applyFill="1" applyBorder="1" applyAlignment="1" applyProtection="1">
      <alignment horizontal="center" vertical="center"/>
      <protection hidden="1"/>
    </xf>
    <xf numFmtId="0" fontId="0" fillId="3" borderId="26" xfId="0" applyNumberFormat="1" applyFill="1" applyBorder="1" applyAlignment="1" applyProtection="1">
      <alignment horizontal="center" vertical="center"/>
      <protection hidden="1"/>
    </xf>
    <xf numFmtId="0" fontId="3" fillId="2" borderId="40" xfId="1" applyNumberFormat="1" applyFont="1" applyFill="1" applyBorder="1" applyAlignment="1" applyProtection="1">
      <alignment horizontal="center" vertical="center"/>
      <protection hidden="1"/>
    </xf>
    <xf numFmtId="0" fontId="3" fillId="2" borderId="34" xfId="1" applyNumberFormat="1" applyFont="1" applyFill="1" applyBorder="1" applyAlignment="1" applyProtection="1">
      <alignment horizontal="center" vertical="center"/>
      <protection hidden="1"/>
    </xf>
    <xf numFmtId="0" fontId="3" fillId="2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Border="1" applyAlignment="1" applyProtection="1">
      <alignment horizontal="center" vertical="center"/>
      <protection hidden="1"/>
    </xf>
    <xf numFmtId="0" fontId="3" fillId="0" borderId="8" xfId="3" applyNumberFormat="1" applyFont="1" applyBorder="1" applyAlignment="1" applyProtection="1">
      <alignment horizontal="center" vertical="center"/>
      <protection hidden="1"/>
    </xf>
    <xf numFmtId="0" fontId="3" fillId="0" borderId="2" xfId="3" applyNumberFormat="1" applyFont="1" applyBorder="1" applyAlignment="1" applyProtection="1">
      <alignment horizontal="center" vertical="center"/>
      <protection hidden="1"/>
    </xf>
    <xf numFmtId="0" fontId="0" fillId="3" borderId="1" xfId="0" applyNumberForma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6" xfId="3" applyNumberFormat="1" applyFont="1" applyFill="1" applyBorder="1" applyAlignment="1" applyProtection="1">
      <alignment horizontal="center" vertical="center"/>
      <protection hidden="1"/>
    </xf>
    <xf numFmtId="0" fontId="3" fillId="0" borderId="24" xfId="3" applyNumberFormat="1" applyFont="1" applyFill="1" applyBorder="1" applyAlignment="1" applyProtection="1">
      <alignment horizontal="center" vertical="center"/>
      <protection hidden="1"/>
    </xf>
    <xf numFmtId="0" fontId="0" fillId="3" borderId="52" xfId="0" applyNumberForma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left"/>
      <protection hidden="1"/>
    </xf>
    <xf numFmtId="15" fontId="2" fillId="2" borderId="0" xfId="0" applyNumberFormat="1" applyFont="1" applyFill="1" applyAlignment="1" applyProtection="1">
      <alignment horizontal="center"/>
      <protection hidden="1"/>
    </xf>
    <xf numFmtId="0" fontId="16" fillId="5" borderId="17" xfId="0" applyFont="1" applyFill="1" applyBorder="1" applyAlignment="1" applyProtection="1">
      <alignment horizontal="center" vertical="center"/>
      <protection hidden="1"/>
    </xf>
    <xf numFmtId="0" fontId="16" fillId="5" borderId="46" xfId="0" applyFont="1" applyFill="1" applyBorder="1" applyAlignment="1" applyProtection="1">
      <alignment horizontal="center" vertical="center"/>
      <protection hidden="1"/>
    </xf>
    <xf numFmtId="0" fontId="16" fillId="5" borderId="50" xfId="0" applyFont="1" applyFill="1" applyBorder="1" applyAlignment="1" applyProtection="1">
      <alignment horizontal="center" vertical="center"/>
      <protection hidden="1"/>
    </xf>
    <xf numFmtId="0" fontId="15" fillId="5" borderId="38" xfId="0" applyFont="1" applyFill="1" applyBorder="1" applyAlignment="1" applyProtection="1">
      <alignment horizontal="center" vertical="center"/>
      <protection hidden="1"/>
    </xf>
    <xf numFmtId="0" fontId="15" fillId="5" borderId="35" xfId="0" applyFont="1" applyFill="1" applyBorder="1" applyAlignment="1" applyProtection="1">
      <alignment horizontal="center" vertical="center"/>
      <protection hidden="1"/>
    </xf>
    <xf numFmtId="0" fontId="15" fillId="5" borderId="42" xfId="0" applyFont="1" applyFill="1" applyBorder="1" applyAlignment="1" applyProtection="1">
      <alignment horizontal="center" vertical="center"/>
      <protection hidden="1"/>
    </xf>
    <xf numFmtId="0" fontId="18" fillId="5" borderId="17" xfId="0" applyFont="1" applyFill="1" applyBorder="1" applyAlignment="1" applyProtection="1">
      <alignment horizontal="center" textRotation="90"/>
      <protection hidden="1"/>
    </xf>
    <xf numFmtId="0" fontId="18" fillId="5" borderId="46" xfId="0" applyFont="1" applyFill="1" applyBorder="1" applyAlignment="1" applyProtection="1">
      <alignment horizontal="center" textRotation="90"/>
      <protection hidden="1"/>
    </xf>
    <xf numFmtId="0" fontId="18" fillId="5" borderId="50" xfId="0" applyFont="1" applyFill="1" applyBorder="1" applyAlignment="1" applyProtection="1">
      <alignment horizontal="center" textRotation="90"/>
      <protection hidden="1"/>
    </xf>
    <xf numFmtId="0" fontId="16" fillId="5" borderId="20" xfId="0" applyFont="1" applyFill="1" applyBorder="1" applyAlignment="1" applyProtection="1">
      <alignment horizontal="center" vertical="center" wrapText="1"/>
      <protection hidden="1"/>
    </xf>
    <xf numFmtId="0" fontId="16" fillId="5" borderId="44" xfId="0" applyFont="1" applyFill="1" applyBorder="1" applyAlignment="1" applyProtection="1">
      <alignment horizontal="center" vertical="center" wrapText="1"/>
      <protection hidden="1"/>
    </xf>
    <xf numFmtId="0" fontId="16" fillId="5" borderId="45" xfId="0" applyFont="1" applyFill="1" applyBorder="1" applyAlignment="1" applyProtection="1">
      <alignment horizontal="center" vertical="center" wrapText="1"/>
      <protection hidden="1"/>
    </xf>
    <xf numFmtId="0" fontId="16" fillId="5" borderId="33" xfId="0" applyFont="1" applyFill="1" applyBorder="1" applyAlignment="1" applyProtection="1">
      <alignment horizontal="center" vertical="center" wrapText="1"/>
      <protection hidden="1"/>
    </xf>
    <xf numFmtId="0" fontId="16" fillId="5" borderId="0" xfId="0" applyFont="1" applyFill="1" applyBorder="1" applyAlignment="1" applyProtection="1">
      <alignment horizontal="center" vertical="center" wrapText="1"/>
      <protection hidden="1"/>
    </xf>
    <xf numFmtId="0" fontId="16" fillId="5" borderId="43" xfId="0" applyFont="1" applyFill="1" applyBorder="1" applyAlignment="1" applyProtection="1">
      <alignment horizontal="center" vertical="center" wrapText="1"/>
      <protection hidden="1"/>
    </xf>
    <xf numFmtId="0" fontId="16" fillId="5" borderId="47" xfId="0" applyFont="1" applyFill="1" applyBorder="1" applyAlignment="1" applyProtection="1">
      <alignment horizontal="center" vertical="center" wrapText="1"/>
      <protection hidden="1"/>
    </xf>
    <xf numFmtId="0" fontId="16" fillId="5" borderId="48" xfId="0" applyFont="1" applyFill="1" applyBorder="1" applyAlignment="1" applyProtection="1">
      <alignment horizontal="center" vertical="center" wrapText="1"/>
      <protection hidden="1"/>
    </xf>
    <xf numFmtId="0" fontId="16" fillId="5" borderId="49" xfId="0" applyFont="1" applyFill="1" applyBorder="1" applyAlignment="1" applyProtection="1">
      <alignment horizontal="center" vertical="center" wrapText="1"/>
      <protection hidden="1"/>
    </xf>
    <xf numFmtId="0" fontId="19" fillId="5" borderId="17" xfId="0" applyFont="1" applyFill="1" applyBorder="1" applyAlignment="1" applyProtection="1">
      <alignment horizontal="center" vertical="center" wrapText="1"/>
      <protection hidden="1"/>
    </xf>
    <xf numFmtId="0" fontId="19" fillId="5" borderId="46" xfId="0" applyFont="1" applyFill="1" applyBorder="1" applyAlignment="1" applyProtection="1">
      <alignment horizontal="center" vertical="center" wrapText="1"/>
      <protection hidden="1"/>
    </xf>
    <xf numFmtId="0" fontId="19" fillId="5" borderId="20" xfId="0" applyFont="1" applyFill="1" applyBorder="1" applyAlignment="1" applyProtection="1">
      <alignment horizontal="center" vertical="center"/>
      <protection hidden="1"/>
    </xf>
    <xf numFmtId="0" fontId="17" fillId="5" borderId="45" xfId="0" applyFont="1" applyFill="1" applyBorder="1" applyAlignment="1" applyProtection="1">
      <alignment horizontal="center" vertical="center"/>
      <protection hidden="1"/>
    </xf>
    <xf numFmtId="0" fontId="17" fillId="5" borderId="47" xfId="0" applyFont="1" applyFill="1" applyBorder="1" applyAlignment="1" applyProtection="1">
      <alignment horizontal="center" vertical="center"/>
      <protection hidden="1"/>
    </xf>
    <xf numFmtId="0" fontId="17" fillId="5" borderId="49" xfId="0" applyFont="1" applyFill="1" applyBorder="1" applyAlignment="1" applyProtection="1">
      <alignment horizontal="center" vertical="center"/>
      <protection hidden="1"/>
    </xf>
    <xf numFmtId="0" fontId="19" fillId="5" borderId="35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43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1E61"/>
      <color rgb="FFA32037"/>
      <color rgb="FF005CB9"/>
      <color rgb="FFA79466"/>
      <color rgb="FF9BA9B8"/>
      <color rgb="FFA4832D"/>
      <color rgb="FF1A2E3C"/>
      <color rgb="FF782834"/>
      <color rgb="FF0F3D5C"/>
      <color rgb="FFCB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24601336597717"/>
          <c:y val="0.19709586444960855"/>
          <c:w val="0.58805186303213253"/>
          <c:h val="0.5275295745624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COMPARATIVO!$D$11</c:f>
              <c:strCache>
                <c:ptCount val="1"/>
                <c:pt idx="0">
                  <c:v>Alumnos de Nuevo Ingreso</c:v>
                </c:pt>
              </c:strCache>
            </c:strRef>
          </c:tx>
          <c:spPr>
            <a:solidFill>
              <a:srgbClr val="782834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A32037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5CB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01E6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A32037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05CB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001E6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A32037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005CB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001E61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5.2631086260102261E-3"/>
                  <c:y val="-7.7419362704532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055330823283062E-17"/>
                  <c:y val="1.935484067613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3604978561714381E-3"/>
                  <c:y val="2.3225504010719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57584958183861E-3"/>
                  <c:y val="2.322580881135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935484067613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322580881135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1612904405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935484067613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322580881135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COMPARATIVO!$D$10:$L$10</c:f>
              <c:numCache>
                <c:formatCode>General</c:formatCode>
                <c:ptCount val="9"/>
                <c:pt idx="0">
                  <c:v>2017</c:v>
                </c:pt>
                <c:pt idx="3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COMPARATIVO!$D$22:$L$22</c:f>
              <c:numCache>
                <c:formatCode>_(* #,##0_);_(* \(#,##0\);_(* "-"??_);_(@_)</c:formatCode>
                <c:ptCount val="9"/>
                <c:pt idx="0">
                  <c:v>9059</c:v>
                </c:pt>
                <c:pt idx="1">
                  <c:v>10298</c:v>
                </c:pt>
                <c:pt idx="2">
                  <c:v>19357</c:v>
                </c:pt>
                <c:pt idx="3">
                  <c:v>8629</c:v>
                </c:pt>
                <c:pt idx="4">
                  <c:v>10524</c:v>
                </c:pt>
                <c:pt idx="5">
                  <c:v>19153</c:v>
                </c:pt>
                <c:pt idx="6">
                  <c:v>11211</c:v>
                </c:pt>
                <c:pt idx="7">
                  <c:v>10336</c:v>
                </c:pt>
                <c:pt idx="8">
                  <c:v>21547</c:v>
                </c:pt>
              </c:numCache>
            </c:numRef>
          </c:val>
        </c:ser>
        <c:ser>
          <c:idx val="1"/>
          <c:order val="1"/>
          <c:tx>
            <c:strRef>
              <c:f>COMPARATIVO!$E$11</c:f>
              <c:strCache>
                <c:ptCount val="1"/>
                <c:pt idx="0">
                  <c:v>Alumnos de Reingreso</c:v>
                </c:pt>
              </c:strCache>
            </c:strRef>
          </c:tx>
          <c:spPr>
            <a:solidFill>
              <a:srgbClr val="A4832D"/>
            </a:solidFill>
          </c:spPr>
          <c:invertIfNegative val="0"/>
          <c:cat>
            <c:numRef>
              <c:f>COMPARATIVO!$D$10:$L$10</c:f>
              <c:numCache>
                <c:formatCode>General</c:formatCode>
                <c:ptCount val="9"/>
                <c:pt idx="0">
                  <c:v>2017</c:v>
                </c:pt>
                <c:pt idx="3">
                  <c:v>2018</c:v>
                </c:pt>
                <c:pt idx="6">
                  <c:v>2019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COMPARATIVO!$F$11</c:f>
              <c:strCache>
                <c:ptCount val="1"/>
                <c:pt idx="0">
                  <c:v>TOTAL POR NIVEL</c:v>
                </c:pt>
              </c:strCache>
            </c:strRef>
          </c:tx>
          <c:spPr>
            <a:solidFill>
              <a:srgbClr val="1A2E3C"/>
            </a:solidFill>
          </c:spPr>
          <c:invertIfNegative val="0"/>
          <c:cat>
            <c:numRef>
              <c:f>COMPARATIVO!$D$10:$L$10</c:f>
              <c:numCache>
                <c:formatCode>General</c:formatCode>
                <c:ptCount val="9"/>
                <c:pt idx="0">
                  <c:v>2017</c:v>
                </c:pt>
                <c:pt idx="3">
                  <c:v>2018</c:v>
                </c:pt>
                <c:pt idx="6">
                  <c:v>2019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605888"/>
        <c:axId val="366631496"/>
      </c:barChart>
      <c:catAx>
        <c:axId val="36660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60000" anchor="ctr" anchorCtr="0"/>
          <a:lstStyle/>
          <a:p>
            <a:pPr>
              <a:defRPr/>
            </a:pPr>
            <a:endParaRPr lang="es-MX"/>
          </a:p>
        </c:txPr>
        <c:crossAx val="366631496"/>
        <c:crosses val="autoZero"/>
        <c:auto val="1"/>
        <c:lblAlgn val="ctr"/>
        <c:lblOffset val="100"/>
        <c:noMultiLvlLbl val="0"/>
      </c:catAx>
      <c:valAx>
        <c:axId val="366631496"/>
        <c:scaling>
          <c:orientation val="minMax"/>
          <c:min val="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6660588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0568310540130245E-2"/>
          <c:y val="0.88220003883160159"/>
          <c:w val="0.82870092554220198"/>
          <c:h val="7.064029165763699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100"/>
              <a:t>Población estudiantil que atiende la Universidad</a:t>
            </a:r>
          </a:p>
        </c:rich>
      </c:tx>
      <c:layout>
        <c:manualLayout>
          <c:xMode val="edge"/>
          <c:yMode val="edge"/>
          <c:x val="0.29768385233252881"/>
          <c:y val="3.64248567938878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250926649436224E-2"/>
          <c:y val="0.12522031989753279"/>
          <c:w val="0.8950285107491337"/>
          <c:h val="0.67289377351982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2403103803480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175767400654734E-3"/>
                  <c:y val="-2.4806207606960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1.2403103803480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'FEBRERO-JUNIO 2019'!$H$12:$U$13</c:f>
              <c:multiLvlStrCache>
                <c:ptCount val="13"/>
                <c:lvl>
                  <c:pt idx="4">
                    <c:v>Semestral</c:v>
                  </c:pt>
                  <c:pt idx="6">
                    <c:v>Cuatrimestral</c:v>
                  </c:pt>
                  <c:pt idx="8">
                    <c:v>Especialidad</c:v>
                  </c:pt>
                  <c:pt idx="10">
                    <c:v>Maestría</c:v>
                  </c:pt>
                  <c:pt idx="12">
                    <c:v>Doctorado</c:v>
                  </c:pt>
                </c:lvl>
                <c:lvl>
                  <c:pt idx="0">
                    <c:v>Secundaria</c:v>
                  </c:pt>
                  <c:pt idx="2">
                    <c:v>Preparatoria</c:v>
                  </c:pt>
                  <c:pt idx="4">
                    <c:v>Licenciatura</c:v>
                  </c:pt>
                  <c:pt idx="8">
                    <c:v>Posgrado</c:v>
                  </c:pt>
                </c:lvl>
              </c:multiLvlStrCache>
            </c:multiLvlStrRef>
          </c:cat>
          <c:val>
            <c:numRef>
              <c:f>'FEBRERO-JUNIO 2019'!$H$19:$U$19</c:f>
              <c:numCache>
                <c:formatCode>General</c:formatCode>
                <c:ptCount val="14"/>
                <c:pt idx="0">
                  <c:v>494</c:v>
                </c:pt>
                <c:pt idx="2">
                  <c:v>3790</c:v>
                </c:pt>
                <c:pt idx="4">
                  <c:v>7367</c:v>
                </c:pt>
                <c:pt idx="6">
                  <c:v>105</c:v>
                </c:pt>
                <c:pt idx="8">
                  <c:v>50</c:v>
                </c:pt>
                <c:pt idx="10">
                  <c:v>1769</c:v>
                </c:pt>
                <c:pt idx="12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631888"/>
        <c:axId val="366632280"/>
      </c:barChart>
      <c:catAx>
        <c:axId val="36663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66632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632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1.3058995766232775E-3"/>
              <c:y val="0.38229358439679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6663188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100"/>
              <a:t>Población  por cada campus</a:t>
            </a:r>
          </a:p>
        </c:rich>
      </c:tx>
      <c:layout>
        <c:manualLayout>
          <c:xMode val="edge"/>
          <c:yMode val="edge"/>
          <c:x val="0.36752348256345241"/>
          <c:y val="5.5420993706997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5896395139089"/>
          <c:y val="0.20466589204637844"/>
          <c:w val="0.88346544108828251"/>
          <c:h val="0.561424403344930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E6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2.4806201550387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433150020935278E-3"/>
                  <c:y val="9.3023255813953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20130634247646E-3"/>
                  <c:y val="-2.9169481321706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0402612684950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8952559281298242E-3"/>
                  <c:y val="1.2683635475798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'FEBRERO-JUNIO 2019'!$C$14:$C$18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'FEBRERO-JUNIO 2019'!$W$14:$W$18</c:f>
              <c:numCache>
                <c:formatCode>General</c:formatCode>
                <c:ptCount val="5"/>
                <c:pt idx="0">
                  <c:v>8499</c:v>
                </c:pt>
                <c:pt idx="1">
                  <c:v>1358</c:v>
                </c:pt>
                <c:pt idx="2">
                  <c:v>1467</c:v>
                </c:pt>
                <c:pt idx="3">
                  <c:v>1064</c:v>
                </c:pt>
                <c:pt idx="4">
                  <c:v>1243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'FEBRERO-JUNIO 2019'!$C$14:$C$18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'FEBRERO-JUNIO 2019'!$X$14:$X$18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invertIfNegative val="0"/>
          <c:cat>
            <c:strRef>
              <c:f>'FEBRERO-JUNIO 2019'!$C$14:$C$18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'FEBRERO-JUNIO 2019'!$Y$14:$Y$18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633064"/>
        <c:axId val="366633848"/>
      </c:barChart>
      <c:catAx>
        <c:axId val="366633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66633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633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1.5621892601797705E-2"/>
              <c:y val="0.4021900750778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666330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100"/>
              <a:t>Población estudiantil que atiende la Universidad por nivel educativo</a:t>
            </a:r>
          </a:p>
        </c:rich>
      </c:tx>
      <c:layout>
        <c:manualLayout>
          <c:xMode val="edge"/>
          <c:yMode val="edge"/>
          <c:x val="0.14492803667672394"/>
          <c:y val="3.0303756437179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8754581913968"/>
          <c:y val="0.12912525786832724"/>
          <c:w val="0.87523155544490994"/>
          <c:h val="0.659632929594780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3.0463982665729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619236804170689E-3"/>
                  <c:y val="2.7568886514705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2295868612350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1.84438029185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9.2219014592630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2295868612350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'AGOSTO-DICIEMBRE 2019'!$H$12:$S$13</c:f>
              <c:multiLvlStrCache>
                <c:ptCount val="11"/>
                <c:lvl>
                  <c:pt idx="4">
                    <c:v>Semestral</c:v>
                  </c:pt>
                  <c:pt idx="6">
                    <c:v>Cuatrimestral</c:v>
                  </c:pt>
                  <c:pt idx="8">
                    <c:v>Especialidad</c:v>
                  </c:pt>
                  <c:pt idx="10">
                    <c:v>Maestría</c:v>
                  </c:pt>
                </c:lvl>
                <c:lvl>
                  <c:pt idx="0">
                    <c:v>Secundaria</c:v>
                  </c:pt>
                  <c:pt idx="2">
                    <c:v>Preparatoria</c:v>
                  </c:pt>
                  <c:pt idx="4">
                    <c:v>Licenciatura</c:v>
                  </c:pt>
                  <c:pt idx="8">
                    <c:v>Posgrado</c:v>
                  </c:pt>
                </c:lvl>
              </c:multiLvlStrCache>
            </c:multiLvlStrRef>
          </c:cat>
          <c:val>
            <c:numRef>
              <c:f>'AGOSTO-DICIEMBRE 2019'!$H$19:$S$19</c:f>
              <c:numCache>
                <c:formatCode>General</c:formatCode>
                <c:ptCount val="12"/>
                <c:pt idx="0">
                  <c:v>461</c:v>
                </c:pt>
                <c:pt idx="2">
                  <c:v>3829</c:v>
                </c:pt>
                <c:pt idx="4">
                  <c:v>8278</c:v>
                </c:pt>
                <c:pt idx="6">
                  <c:v>118</c:v>
                </c:pt>
                <c:pt idx="8">
                  <c:v>115</c:v>
                </c:pt>
                <c:pt idx="10">
                  <c:v>1637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634632"/>
        <c:axId val="366633456"/>
      </c:barChart>
      <c:catAx>
        <c:axId val="36663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6663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63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2.0346754528024442E-2"/>
              <c:y val="0.395257647694930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66634632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22" r="0.75000000000000422" t="1" header="0" footer="0"/>
    <c:pageSetup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100"/>
              <a:t>Población  por cada campus</a:t>
            </a:r>
          </a:p>
        </c:rich>
      </c:tx>
      <c:layout>
        <c:manualLayout>
          <c:xMode val="edge"/>
          <c:yMode val="edge"/>
          <c:x val="0.32875601826670581"/>
          <c:y val="3.3067649045013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7898435208662"/>
          <c:y val="0.16427736374704421"/>
          <c:w val="0.88337001434204487"/>
          <c:h val="0.541720501419595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E6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229586563620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685185952574624E-3"/>
                  <c:y val="-2.7527980967544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970128954829372E-3"/>
                  <c:y val="-2.11043577962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4914861805532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13395768168046E-3"/>
                  <c:y val="1.2709277811529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'AGOSTO-DICIEMBRE 2019'!$C$14:$C$18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'AGOSTO-DICIEMBRE 2019'!$U$14:$U$18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'AGOSTO-DICIEMBRE 2019'!$C$14:$C$18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'AGOSTO-DICIEMBRE 2019'!$V$14:$V$18</c:f>
              <c:numCache>
                <c:formatCode>General</c:formatCode>
                <c:ptCount val="5"/>
                <c:pt idx="0">
                  <c:v>65</c:v>
                </c:pt>
              </c:numCache>
            </c:numRef>
          </c:val>
        </c:ser>
        <c:ser>
          <c:idx val="2"/>
          <c:order val="2"/>
          <c:spPr>
            <a:solidFill>
              <a:srgbClr val="001E61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1.5369832045252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1517764863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844379845430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716568888528776E-3"/>
                  <c:y val="1.5369832045252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'AGOSTO-DICIEMBRE 2019'!$C$14:$C$18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'AGOSTO-DICIEMBRE 2019'!$W$14:$W$18</c:f>
              <c:numCache>
                <c:formatCode>General</c:formatCode>
                <c:ptCount val="5"/>
                <c:pt idx="0">
                  <c:v>9352</c:v>
                </c:pt>
                <c:pt idx="1">
                  <c:v>1431</c:v>
                </c:pt>
                <c:pt idx="2">
                  <c:v>1424</c:v>
                </c:pt>
                <c:pt idx="3">
                  <c:v>1063</c:v>
                </c:pt>
                <c:pt idx="4">
                  <c:v>1248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172936"/>
        <c:axId val="367175288"/>
      </c:barChart>
      <c:catAx>
        <c:axId val="367172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 sz="1000"/>
                  <a:t>Campus</a:t>
                </a:r>
              </a:p>
            </c:rich>
          </c:tx>
          <c:layout>
            <c:manualLayout>
              <c:xMode val="edge"/>
              <c:yMode val="edge"/>
              <c:x val="0.51901683430510792"/>
              <c:y val="0.85882682311769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67175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175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1.1704774936730835E-2"/>
              <c:y val="0.33079170367931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671729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380998</xdr:colOff>
      <xdr:row>23</xdr:row>
      <xdr:rowOff>52917</xdr:rowOff>
    </xdr:from>
    <xdr:to>
      <xdr:col>8</xdr:col>
      <xdr:colOff>370416</xdr:colOff>
      <xdr:row>44</xdr:row>
      <xdr:rowOff>0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620607</xdr:colOff>
      <xdr:row>7</xdr:row>
      <xdr:rowOff>4318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0.06761</cdr:x>
      <cdr:y>0.02722</cdr:y>
    </cdr:from>
    <cdr:to>
      <cdr:x>0.9269</cdr:x>
      <cdr:y>0.10968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89459" y="89293"/>
          <a:ext cx="6220374" cy="270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Arial" pitchFamily="34" charset="0"/>
              <a:cs typeface="Arial" pitchFamily="34" charset="0"/>
            </a:rPr>
            <a:t>Población atendida por la Universidad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por ciclo escolar en todos los niveles educativos.</a:t>
          </a:r>
          <a:endParaRPr lang="es-MX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23</xdr:row>
      <xdr:rowOff>190501</xdr:rowOff>
    </xdr:from>
    <xdr:to>
      <xdr:col>16</xdr:col>
      <xdr:colOff>428625</xdr:colOff>
      <xdr:row>47</xdr:row>
      <xdr:rowOff>119062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440530</xdr:colOff>
      <xdr:row>23</xdr:row>
      <xdr:rowOff>190499</xdr:rowOff>
    </xdr:from>
    <xdr:to>
      <xdr:col>44</xdr:col>
      <xdr:colOff>226217</xdr:colOff>
      <xdr:row>47</xdr:row>
      <xdr:rowOff>119061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258127</xdr:colOff>
      <xdr:row>6</xdr:row>
      <xdr:rowOff>115443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24</xdr:row>
      <xdr:rowOff>166688</xdr:rowOff>
    </xdr:from>
    <xdr:to>
      <xdr:col>16</xdr:col>
      <xdr:colOff>95250</xdr:colOff>
      <xdr:row>48</xdr:row>
      <xdr:rowOff>130969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95248</xdr:colOff>
      <xdr:row>24</xdr:row>
      <xdr:rowOff>166687</xdr:rowOff>
    </xdr:from>
    <xdr:to>
      <xdr:col>43</xdr:col>
      <xdr:colOff>273843</xdr:colOff>
      <xdr:row>48</xdr:row>
      <xdr:rowOff>130969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258127</xdr:colOff>
      <xdr:row>6</xdr:row>
      <xdr:rowOff>115443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W209"/>
  <sheetViews>
    <sheetView showGridLines="0" tabSelected="1" zoomScale="90" zoomScaleNormal="90" zoomScaleSheetLayoutView="90" workbookViewId="0">
      <selection activeCell="B11" sqref="B11"/>
    </sheetView>
  </sheetViews>
  <sheetFormatPr baseColWidth="10" defaultRowHeight="12.75" x14ac:dyDescent="0.2"/>
  <cols>
    <col min="1" max="1" width="3.5703125" style="24" customWidth="1"/>
    <col min="2" max="2" width="11.42578125" style="24"/>
    <col min="3" max="3" width="45.5703125" style="24" customWidth="1"/>
    <col min="4" max="6" width="11.42578125" style="24"/>
    <col min="7" max="9" width="11.42578125" style="24" customWidth="1"/>
    <col min="10" max="23" width="11.42578125" style="24"/>
    <col min="24" max="24" width="11.42578125" style="24" customWidth="1"/>
    <col min="25" max="16384" width="11.42578125" style="24"/>
  </cols>
  <sheetData>
    <row r="8" spans="1:23" ht="15.75" customHeight="1" x14ac:dyDescent="0.25">
      <c r="A8" s="209" t="s">
        <v>151</v>
      </c>
      <c r="B8" s="209"/>
      <c r="C8" s="209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15.75" customHeight="1" thickBot="1" x14ac:dyDescent="0.3">
      <c r="A9" s="27" t="s">
        <v>163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18.75" thickBot="1" x14ac:dyDescent="0.25">
      <c r="B10" s="17"/>
      <c r="C10" s="17"/>
      <c r="D10" s="206">
        <v>2017</v>
      </c>
      <c r="E10" s="207"/>
      <c r="F10" s="207"/>
      <c r="G10" s="206">
        <v>2018</v>
      </c>
      <c r="H10" s="207"/>
      <c r="I10" s="208"/>
      <c r="J10" s="206">
        <v>2019</v>
      </c>
      <c r="K10" s="207"/>
      <c r="L10" s="208"/>
    </row>
    <row r="11" spans="1:23" ht="41.25" customHeight="1" thickBot="1" x14ac:dyDescent="0.25">
      <c r="B11" s="126" t="s">
        <v>0</v>
      </c>
      <c r="C11" s="127" t="s">
        <v>24</v>
      </c>
      <c r="D11" s="128" t="s">
        <v>25</v>
      </c>
      <c r="E11" s="128" t="s">
        <v>26</v>
      </c>
      <c r="F11" s="129" t="s">
        <v>34</v>
      </c>
      <c r="G11" s="130" t="s">
        <v>25</v>
      </c>
      <c r="H11" s="130" t="s">
        <v>26</v>
      </c>
      <c r="I11" s="131" t="s">
        <v>34</v>
      </c>
      <c r="J11" s="130" t="s">
        <v>25</v>
      </c>
      <c r="K11" s="130" t="s">
        <v>26</v>
      </c>
      <c r="L11" s="131" t="s">
        <v>34</v>
      </c>
    </row>
    <row r="12" spans="1:23" ht="20.100000000000001" customHeight="1" x14ac:dyDescent="0.2">
      <c r="B12" s="47">
        <v>1</v>
      </c>
      <c r="C12" s="48" t="s">
        <v>27</v>
      </c>
      <c r="D12" s="1">
        <v>171</v>
      </c>
      <c r="E12" s="2">
        <v>360</v>
      </c>
      <c r="F12" s="3">
        <v>531</v>
      </c>
      <c r="G12" s="1">
        <v>166</v>
      </c>
      <c r="H12" s="2">
        <v>333</v>
      </c>
      <c r="I12" s="20">
        <v>499</v>
      </c>
      <c r="J12" s="1">
        <v>139</v>
      </c>
      <c r="K12" s="2">
        <v>322</v>
      </c>
      <c r="L12" s="20">
        <f>J12+K12</f>
        <v>461</v>
      </c>
    </row>
    <row r="13" spans="1:23" ht="20.100000000000001" customHeight="1" x14ac:dyDescent="0.2">
      <c r="B13" s="49">
        <v>2</v>
      </c>
      <c r="C13" s="8" t="s">
        <v>28</v>
      </c>
      <c r="D13" s="4">
        <v>1611</v>
      </c>
      <c r="E13" s="5">
        <v>2494</v>
      </c>
      <c r="F13" s="6">
        <v>4105</v>
      </c>
      <c r="G13" s="4">
        <v>1413</v>
      </c>
      <c r="H13" s="5">
        <v>2577</v>
      </c>
      <c r="I13" s="7">
        <v>3990</v>
      </c>
      <c r="J13" s="4">
        <v>1278</v>
      </c>
      <c r="K13" s="5">
        <v>2551</v>
      </c>
      <c r="L13" s="7">
        <f t="shared" ref="L13:L14" si="0">J13+K13</f>
        <v>3829</v>
      </c>
    </row>
    <row r="14" spans="1:23" ht="20.100000000000001" customHeight="1" x14ac:dyDescent="0.2">
      <c r="B14" s="49">
        <v>4</v>
      </c>
      <c r="C14" s="8" t="s">
        <v>29</v>
      </c>
      <c r="D14" s="4">
        <v>2427</v>
      </c>
      <c r="E14" s="5">
        <v>5740</v>
      </c>
      <c r="F14" s="6">
        <v>8167</v>
      </c>
      <c r="G14" s="4">
        <v>2353</v>
      </c>
      <c r="H14" s="5">
        <v>5888</v>
      </c>
      <c r="I14" s="7">
        <v>8241</v>
      </c>
      <c r="J14" s="4">
        <v>2479</v>
      </c>
      <c r="K14" s="5">
        <v>5917</v>
      </c>
      <c r="L14" s="7">
        <f t="shared" si="0"/>
        <v>8396</v>
      </c>
    </row>
    <row r="15" spans="1:23" ht="20.100000000000001" customHeight="1" thickBot="1" x14ac:dyDescent="0.25">
      <c r="B15" s="50">
        <v>5</v>
      </c>
      <c r="C15" s="51" t="s">
        <v>30</v>
      </c>
      <c r="D15" s="9">
        <v>1210</v>
      </c>
      <c r="E15" s="10">
        <v>1704</v>
      </c>
      <c r="F15" s="11">
        <v>2914</v>
      </c>
      <c r="G15" s="4">
        <v>1108</v>
      </c>
      <c r="H15" s="5">
        <v>1726</v>
      </c>
      <c r="I15" s="21">
        <v>2834</v>
      </c>
      <c r="J15" s="4">
        <v>1085</v>
      </c>
      <c r="K15" s="5">
        <v>1546</v>
      </c>
      <c r="L15" s="164">
        <f>J15+K15</f>
        <v>2631</v>
      </c>
    </row>
    <row r="16" spans="1:23" ht="20.100000000000001" customHeight="1" thickBot="1" x14ac:dyDescent="0.25">
      <c r="B16" s="214" t="s">
        <v>31</v>
      </c>
      <c r="C16" s="215"/>
      <c r="D16" s="29">
        <f t="shared" ref="D16:I16" si="1">SUM(D12:D15)</f>
        <v>5419</v>
      </c>
      <c r="E16" s="30">
        <f t="shared" si="1"/>
        <v>10298</v>
      </c>
      <c r="F16" s="31">
        <f t="shared" si="1"/>
        <v>15717</v>
      </c>
      <c r="G16" s="32">
        <f t="shared" si="1"/>
        <v>5040</v>
      </c>
      <c r="H16" s="33">
        <f t="shared" si="1"/>
        <v>10524</v>
      </c>
      <c r="I16" s="31">
        <f t="shared" si="1"/>
        <v>15564</v>
      </c>
      <c r="J16" s="32">
        <f t="shared" ref="J16:L16" si="2">SUM(J12:J15)</f>
        <v>4981</v>
      </c>
      <c r="K16" s="33">
        <f t="shared" si="2"/>
        <v>10336</v>
      </c>
      <c r="L16" s="31">
        <f t="shared" si="2"/>
        <v>15317</v>
      </c>
    </row>
    <row r="17" spans="2:12" ht="6" customHeight="1" thickBot="1" x14ac:dyDescent="0.25">
      <c r="B17" s="18"/>
      <c r="C17" s="18"/>
      <c r="D17" s="18"/>
      <c r="E17" s="18"/>
      <c r="F17" s="18"/>
      <c r="G17" s="22"/>
      <c r="H17" s="18"/>
      <c r="I17" s="23"/>
      <c r="J17" s="22"/>
      <c r="K17" s="18"/>
      <c r="L17" s="23"/>
    </row>
    <row r="18" spans="2:12" ht="20.100000000000001" customHeight="1" x14ac:dyDescent="0.2">
      <c r="B18" s="52">
        <v>6</v>
      </c>
      <c r="C18" s="53" t="s">
        <v>32</v>
      </c>
      <c r="D18" s="1">
        <v>85</v>
      </c>
      <c r="E18" s="2"/>
      <c r="F18" s="3">
        <v>85</v>
      </c>
      <c r="G18" s="1">
        <v>92</v>
      </c>
      <c r="H18" s="2"/>
      <c r="I18" s="20">
        <v>92</v>
      </c>
      <c r="J18" s="1">
        <v>107</v>
      </c>
      <c r="K18" s="2"/>
      <c r="L18" s="20">
        <f>J18</f>
        <v>107</v>
      </c>
    </row>
    <row r="19" spans="2:12" ht="20.100000000000001" customHeight="1" thickBot="1" x14ac:dyDescent="0.25">
      <c r="B19" s="54">
        <v>7</v>
      </c>
      <c r="C19" s="55" t="s">
        <v>173</v>
      </c>
      <c r="D19" s="12">
        <v>3555</v>
      </c>
      <c r="E19" s="13"/>
      <c r="F19" s="14">
        <v>3555</v>
      </c>
      <c r="G19" s="12">
        <v>3497</v>
      </c>
      <c r="H19" s="13"/>
      <c r="I19" s="101">
        <v>3497</v>
      </c>
      <c r="J19" s="12">
        <v>6123</v>
      </c>
      <c r="K19" s="13"/>
      <c r="L19" s="101">
        <f>J19</f>
        <v>6123</v>
      </c>
    </row>
    <row r="20" spans="2:12" ht="20.100000000000001" customHeight="1" thickBot="1" x14ac:dyDescent="0.25">
      <c r="B20" s="210" t="s">
        <v>31</v>
      </c>
      <c r="C20" s="211"/>
      <c r="D20" s="34">
        <f>SUM(D18:D19)</f>
        <v>3640</v>
      </c>
      <c r="E20" s="35"/>
      <c r="F20" s="36">
        <f>SUM(F18:F19)</f>
        <v>3640</v>
      </c>
      <c r="G20" s="37">
        <f>SUM(G18:G19)</f>
        <v>3589</v>
      </c>
      <c r="H20" s="36"/>
      <c r="I20" s="38">
        <f t="shared" ref="I20" si="3">SUM(I18:I19)</f>
        <v>3589</v>
      </c>
      <c r="J20" s="37">
        <f>SUM(J18:J19)</f>
        <v>6230</v>
      </c>
      <c r="K20" s="36"/>
      <c r="L20" s="38">
        <f t="shared" ref="L20" si="4">SUM(L18:L19)</f>
        <v>6230</v>
      </c>
    </row>
    <row r="21" spans="2:12" ht="3.75" customHeight="1" thickBot="1" x14ac:dyDescent="0.25">
      <c r="B21" s="18"/>
      <c r="C21" s="18"/>
      <c r="D21" s="18"/>
      <c r="E21" s="18"/>
      <c r="F21" s="18"/>
      <c r="G21" s="22"/>
      <c r="H21" s="18"/>
      <c r="I21" s="23"/>
      <c r="J21" s="22"/>
      <c r="K21" s="18"/>
      <c r="L21" s="23"/>
    </row>
    <row r="22" spans="2:12" ht="24.95" customHeight="1" thickBot="1" x14ac:dyDescent="0.25">
      <c r="B22" s="212" t="s">
        <v>33</v>
      </c>
      <c r="C22" s="213"/>
      <c r="D22" s="132">
        <f>D16+D20</f>
        <v>9059</v>
      </c>
      <c r="E22" s="133">
        <f t="shared" ref="E22" si="5">E16+E20</f>
        <v>10298</v>
      </c>
      <c r="F22" s="134">
        <f t="shared" ref="F22:L22" si="6">F16+F20</f>
        <v>19357</v>
      </c>
      <c r="G22" s="132">
        <f t="shared" si="6"/>
        <v>8629</v>
      </c>
      <c r="H22" s="133">
        <f t="shared" si="6"/>
        <v>10524</v>
      </c>
      <c r="I22" s="134">
        <f t="shared" si="6"/>
        <v>19153</v>
      </c>
      <c r="J22" s="132">
        <f t="shared" si="6"/>
        <v>11211</v>
      </c>
      <c r="K22" s="133">
        <f t="shared" si="6"/>
        <v>10336</v>
      </c>
      <c r="L22" s="134">
        <f t="shared" si="6"/>
        <v>21547</v>
      </c>
    </row>
    <row r="23" spans="2:12" x14ac:dyDescent="0.2">
      <c r="C23" s="125"/>
    </row>
    <row r="46" spans="1:9" ht="15" x14ac:dyDescent="0.25">
      <c r="A46" s="39" t="s">
        <v>165</v>
      </c>
      <c r="B46" s="40"/>
      <c r="C46" s="40"/>
      <c r="D46" s="40"/>
    </row>
    <row r="47" spans="1:9" ht="13.5" thickBot="1" x14ac:dyDescent="0.25"/>
    <row r="48" spans="1:9" ht="13.5" thickBot="1" x14ac:dyDescent="0.25">
      <c r="C48" s="194" t="s">
        <v>45</v>
      </c>
      <c r="D48" s="200" t="s">
        <v>164</v>
      </c>
      <c r="E48" s="201"/>
      <c r="F48" s="202"/>
      <c r="G48" s="196"/>
      <c r="H48" s="196"/>
      <c r="I48" s="196"/>
    </row>
    <row r="49" spans="2:10" ht="28.5" customHeight="1" thickBot="1" x14ac:dyDescent="0.25">
      <c r="B49" s="41"/>
      <c r="C49" s="195"/>
      <c r="D49" s="139" t="s">
        <v>43</v>
      </c>
      <c r="E49" s="140" t="s">
        <v>44</v>
      </c>
      <c r="F49" s="141" t="s">
        <v>46</v>
      </c>
      <c r="G49" s="148"/>
      <c r="H49" s="149"/>
      <c r="I49" s="149"/>
      <c r="J49" s="41"/>
    </row>
    <row r="50" spans="2:10" ht="13.5" thickBot="1" x14ac:dyDescent="0.25">
      <c r="B50" s="41"/>
      <c r="C50" s="203" t="s">
        <v>27</v>
      </c>
      <c r="D50" s="204"/>
      <c r="E50" s="204"/>
      <c r="F50" s="205"/>
      <c r="G50" s="150"/>
      <c r="H50" s="150"/>
      <c r="I50" s="150"/>
      <c r="J50" s="41"/>
    </row>
    <row r="51" spans="2:10" x14ac:dyDescent="0.2">
      <c r="B51" s="41"/>
      <c r="C51" s="69" t="s">
        <v>49</v>
      </c>
      <c r="D51" s="57">
        <v>139</v>
      </c>
      <c r="E51" s="58">
        <f>F51-D51</f>
        <v>322</v>
      </c>
      <c r="F51" s="59">
        <v>461</v>
      </c>
      <c r="G51" s="190"/>
      <c r="H51" s="190"/>
      <c r="I51" s="190"/>
      <c r="J51" s="41"/>
    </row>
    <row r="52" spans="2:10" ht="13.5" thickBot="1" x14ac:dyDescent="0.25">
      <c r="B52" s="41"/>
      <c r="C52" s="106" t="s">
        <v>89</v>
      </c>
      <c r="D52" s="119">
        <f>D51</f>
        <v>139</v>
      </c>
      <c r="E52" s="117">
        <f>E51</f>
        <v>322</v>
      </c>
      <c r="F52" s="120">
        <f>F51</f>
        <v>461</v>
      </c>
      <c r="G52" s="151"/>
      <c r="H52" s="151"/>
      <c r="I52" s="151"/>
      <c r="J52" s="41"/>
    </row>
    <row r="53" spans="2:10" ht="13.5" thickBot="1" x14ac:dyDescent="0.25">
      <c r="B53" s="41"/>
      <c r="C53" s="191" t="s">
        <v>28</v>
      </c>
      <c r="D53" s="192"/>
      <c r="E53" s="192"/>
      <c r="F53" s="193"/>
      <c r="G53" s="152"/>
      <c r="H53" s="152"/>
      <c r="I53" s="152"/>
      <c r="J53" s="41"/>
    </row>
    <row r="54" spans="2:10" x14ac:dyDescent="0.2">
      <c r="B54" s="41"/>
      <c r="C54" s="154" t="s">
        <v>50</v>
      </c>
      <c r="D54" s="157">
        <v>189</v>
      </c>
      <c r="E54" s="43">
        <f t="shared" ref="E54:E57" si="7">F54-D54</f>
        <v>413</v>
      </c>
      <c r="F54" s="70">
        <v>602</v>
      </c>
      <c r="G54" s="189"/>
      <c r="H54" s="189"/>
      <c r="I54" s="190"/>
      <c r="J54" s="41"/>
    </row>
    <row r="55" spans="2:10" x14ac:dyDescent="0.2">
      <c r="B55" s="41"/>
      <c r="C55" s="155" t="s">
        <v>51</v>
      </c>
      <c r="D55" s="158">
        <v>457</v>
      </c>
      <c r="E55" s="42">
        <f t="shared" si="7"/>
        <v>967</v>
      </c>
      <c r="F55" s="61">
        <v>1424</v>
      </c>
      <c r="G55" s="189"/>
      <c r="H55" s="189"/>
      <c r="I55" s="190"/>
      <c r="J55" s="41"/>
    </row>
    <row r="56" spans="2:10" x14ac:dyDescent="0.2">
      <c r="B56" s="41"/>
      <c r="C56" s="155" t="s">
        <v>52</v>
      </c>
      <c r="D56" s="158">
        <v>516</v>
      </c>
      <c r="E56" s="42">
        <f t="shared" si="7"/>
        <v>915</v>
      </c>
      <c r="F56" s="61">
        <v>1431</v>
      </c>
      <c r="G56" s="189"/>
      <c r="H56" s="189"/>
      <c r="I56" s="190"/>
      <c r="J56" s="41"/>
    </row>
    <row r="57" spans="2:10" x14ac:dyDescent="0.2">
      <c r="B57" s="41"/>
      <c r="C57" s="155" t="s">
        <v>53</v>
      </c>
      <c r="D57" s="158">
        <v>116</v>
      </c>
      <c r="E57" s="42">
        <f t="shared" si="7"/>
        <v>256</v>
      </c>
      <c r="F57" s="61">
        <v>372</v>
      </c>
      <c r="G57" s="189"/>
      <c r="H57" s="189"/>
      <c r="I57" s="190"/>
      <c r="J57" s="41"/>
    </row>
    <row r="58" spans="2:10" ht="13.5" thickBot="1" x14ac:dyDescent="0.25">
      <c r="B58" s="41"/>
      <c r="C58" s="107" t="s">
        <v>90</v>
      </c>
      <c r="D58" s="159">
        <f t="shared" ref="D58:F58" si="8">SUM(D54:D57)</f>
        <v>1278</v>
      </c>
      <c r="E58" s="108">
        <f t="shared" si="8"/>
        <v>2551</v>
      </c>
      <c r="F58" s="109">
        <f t="shared" si="8"/>
        <v>3829</v>
      </c>
      <c r="G58" s="149"/>
      <c r="H58" s="149"/>
      <c r="I58" s="149"/>
      <c r="J58" s="41"/>
    </row>
    <row r="59" spans="2:10" ht="13.5" thickBot="1" x14ac:dyDescent="0.25">
      <c r="B59" s="41"/>
      <c r="C59" s="203" t="s">
        <v>47</v>
      </c>
      <c r="D59" s="204"/>
      <c r="E59" s="204"/>
      <c r="F59" s="205"/>
      <c r="G59" s="150"/>
      <c r="H59" s="150"/>
      <c r="I59" s="150"/>
      <c r="J59" s="41"/>
    </row>
    <row r="60" spans="2:10" x14ac:dyDescent="0.2">
      <c r="C60" s="44" t="s">
        <v>104</v>
      </c>
      <c r="D60" s="57">
        <v>104</v>
      </c>
      <c r="E60" s="58">
        <f t="shared" ref="E60:E93" si="9">F60-D60</f>
        <v>246</v>
      </c>
      <c r="F60" s="59">
        <v>350</v>
      </c>
      <c r="G60" s="190"/>
      <c r="H60" s="190"/>
      <c r="I60" s="190"/>
    </row>
    <row r="61" spans="2:10" x14ac:dyDescent="0.2">
      <c r="C61" s="45" t="s">
        <v>39</v>
      </c>
      <c r="D61" s="56">
        <v>144</v>
      </c>
      <c r="E61" s="60">
        <f t="shared" si="9"/>
        <v>370</v>
      </c>
      <c r="F61" s="61">
        <v>514</v>
      </c>
      <c r="G61" s="190"/>
      <c r="H61" s="190"/>
      <c r="I61" s="190"/>
    </row>
    <row r="62" spans="2:10" x14ac:dyDescent="0.2">
      <c r="C62" s="45" t="s">
        <v>99</v>
      </c>
      <c r="D62" s="56">
        <v>97</v>
      </c>
      <c r="E62" s="60">
        <f t="shared" si="9"/>
        <v>223</v>
      </c>
      <c r="F62" s="61">
        <v>320</v>
      </c>
      <c r="G62" s="190"/>
      <c r="H62" s="190"/>
      <c r="I62" s="190"/>
    </row>
    <row r="63" spans="2:10" x14ac:dyDescent="0.2">
      <c r="C63" s="45" t="s">
        <v>132</v>
      </c>
      <c r="D63" s="56">
        <v>121</v>
      </c>
      <c r="E63" s="60">
        <f t="shared" si="9"/>
        <v>235</v>
      </c>
      <c r="F63" s="61">
        <v>356</v>
      </c>
      <c r="G63" s="190"/>
      <c r="H63" s="190"/>
      <c r="I63" s="190"/>
    </row>
    <row r="64" spans="2:10" x14ac:dyDescent="0.2">
      <c r="C64" s="45" t="s">
        <v>111</v>
      </c>
      <c r="D64" s="56">
        <v>147</v>
      </c>
      <c r="E64" s="60">
        <f t="shared" si="9"/>
        <v>500</v>
      </c>
      <c r="F64" s="61">
        <v>647</v>
      </c>
      <c r="G64" s="190"/>
      <c r="H64" s="190"/>
      <c r="I64" s="190"/>
    </row>
    <row r="65" spans="3:9" x14ac:dyDescent="0.2">
      <c r="C65" s="45" t="s">
        <v>103</v>
      </c>
      <c r="D65" s="56">
        <v>28</v>
      </c>
      <c r="E65" s="60">
        <f t="shared" si="9"/>
        <v>89</v>
      </c>
      <c r="F65" s="61">
        <v>117</v>
      </c>
      <c r="G65" s="190"/>
      <c r="H65" s="190"/>
      <c r="I65" s="190"/>
    </row>
    <row r="66" spans="3:9" x14ac:dyDescent="0.2">
      <c r="C66" s="45" t="s">
        <v>185</v>
      </c>
      <c r="D66" s="56">
        <v>18</v>
      </c>
      <c r="E66" s="60">
        <f t="shared" si="9"/>
        <v>0</v>
      </c>
      <c r="F66" s="61">
        <v>18</v>
      </c>
      <c r="G66" s="190"/>
      <c r="H66" s="190"/>
      <c r="I66" s="190"/>
    </row>
    <row r="67" spans="3:9" x14ac:dyDescent="0.2">
      <c r="C67" s="45" t="s">
        <v>112</v>
      </c>
      <c r="D67" s="56">
        <v>40</v>
      </c>
      <c r="E67" s="60">
        <f t="shared" si="9"/>
        <v>81</v>
      </c>
      <c r="F67" s="61">
        <v>121</v>
      </c>
      <c r="G67" s="190"/>
      <c r="H67" s="190"/>
      <c r="I67" s="190"/>
    </row>
    <row r="68" spans="3:9" x14ac:dyDescent="0.2">
      <c r="C68" s="45" t="s">
        <v>101</v>
      </c>
      <c r="D68" s="160"/>
      <c r="E68" s="60">
        <f t="shared" si="9"/>
        <v>24</v>
      </c>
      <c r="F68" s="61">
        <v>24</v>
      </c>
      <c r="G68" s="190"/>
      <c r="H68" s="190"/>
      <c r="I68" s="190"/>
    </row>
    <row r="69" spans="3:9" x14ac:dyDescent="0.2">
      <c r="C69" s="45" t="s">
        <v>154</v>
      </c>
      <c r="D69" s="161">
        <v>46</v>
      </c>
      <c r="E69" s="60">
        <f t="shared" si="9"/>
        <v>49</v>
      </c>
      <c r="F69" s="61">
        <v>95</v>
      </c>
      <c r="G69" s="153"/>
      <c r="H69" s="190"/>
      <c r="I69" s="190"/>
    </row>
    <row r="70" spans="3:9" x14ac:dyDescent="0.2">
      <c r="C70" s="45" t="s">
        <v>100</v>
      </c>
      <c r="D70" s="161">
        <v>85</v>
      </c>
      <c r="E70" s="60">
        <f t="shared" si="9"/>
        <v>231</v>
      </c>
      <c r="F70" s="61">
        <v>316</v>
      </c>
      <c r="G70" s="153"/>
      <c r="H70" s="190"/>
      <c r="I70" s="190"/>
    </row>
    <row r="71" spans="3:9" x14ac:dyDescent="0.2">
      <c r="C71" s="45" t="s">
        <v>105</v>
      </c>
      <c r="D71" s="56">
        <v>64</v>
      </c>
      <c r="E71" s="60">
        <f t="shared" si="9"/>
        <v>141</v>
      </c>
      <c r="F71" s="61">
        <v>205</v>
      </c>
      <c r="G71" s="190"/>
      <c r="H71" s="190"/>
      <c r="I71" s="190"/>
    </row>
    <row r="72" spans="3:9" x14ac:dyDescent="0.2">
      <c r="C72" s="45" t="s">
        <v>106</v>
      </c>
      <c r="D72" s="56">
        <v>15</v>
      </c>
      <c r="E72" s="60">
        <f t="shared" si="9"/>
        <v>44</v>
      </c>
      <c r="F72" s="61">
        <v>59</v>
      </c>
      <c r="G72" s="190"/>
      <c r="H72" s="190"/>
      <c r="I72" s="190"/>
    </row>
    <row r="73" spans="3:9" x14ac:dyDescent="0.2">
      <c r="C73" s="45" t="s">
        <v>69</v>
      </c>
      <c r="D73" s="56">
        <v>22</v>
      </c>
      <c r="E73" s="60">
        <f t="shared" si="9"/>
        <v>61</v>
      </c>
      <c r="F73" s="61">
        <v>83</v>
      </c>
      <c r="G73" s="190"/>
      <c r="H73" s="190"/>
      <c r="I73" s="190"/>
    </row>
    <row r="74" spans="3:9" x14ac:dyDescent="0.2">
      <c r="C74" s="45" t="s">
        <v>113</v>
      </c>
      <c r="D74" s="56">
        <v>77</v>
      </c>
      <c r="E74" s="60">
        <f t="shared" si="9"/>
        <v>137</v>
      </c>
      <c r="F74" s="61">
        <v>214</v>
      </c>
      <c r="G74" s="190"/>
      <c r="H74" s="190"/>
      <c r="I74" s="190"/>
    </row>
    <row r="75" spans="3:9" x14ac:dyDescent="0.2">
      <c r="C75" s="45" t="s">
        <v>107</v>
      </c>
      <c r="D75" s="56">
        <v>55</v>
      </c>
      <c r="E75" s="60">
        <f t="shared" si="9"/>
        <v>110</v>
      </c>
      <c r="F75" s="61">
        <v>165</v>
      </c>
      <c r="G75" s="190"/>
      <c r="H75" s="190"/>
      <c r="I75" s="190"/>
    </row>
    <row r="76" spans="3:9" x14ac:dyDescent="0.2">
      <c r="C76" s="45" t="s">
        <v>40</v>
      </c>
      <c r="D76" s="56">
        <v>57</v>
      </c>
      <c r="E76" s="60">
        <f t="shared" si="9"/>
        <v>172</v>
      </c>
      <c r="F76" s="61">
        <v>229</v>
      </c>
      <c r="G76" s="190"/>
      <c r="H76" s="190"/>
      <c r="I76" s="190"/>
    </row>
    <row r="77" spans="3:9" x14ac:dyDescent="0.2">
      <c r="C77" s="45" t="s">
        <v>42</v>
      </c>
      <c r="D77" s="56">
        <v>86</v>
      </c>
      <c r="E77" s="60">
        <f t="shared" si="9"/>
        <v>251</v>
      </c>
      <c r="F77" s="61">
        <v>337</v>
      </c>
      <c r="G77" s="190"/>
      <c r="H77" s="190"/>
      <c r="I77" s="190"/>
    </row>
    <row r="78" spans="3:9" x14ac:dyDescent="0.2">
      <c r="C78" s="45" t="s">
        <v>41</v>
      </c>
      <c r="D78" s="56">
        <v>76</v>
      </c>
      <c r="E78" s="60">
        <f t="shared" si="9"/>
        <v>310</v>
      </c>
      <c r="F78" s="61">
        <v>386</v>
      </c>
      <c r="G78" s="190"/>
      <c r="H78" s="190"/>
      <c r="I78" s="190"/>
    </row>
    <row r="79" spans="3:9" x14ac:dyDescent="0.2">
      <c r="C79" s="45" t="s">
        <v>153</v>
      </c>
      <c r="D79" s="56">
        <v>47</v>
      </c>
      <c r="E79" s="60">
        <f t="shared" si="9"/>
        <v>75</v>
      </c>
      <c r="F79" s="61">
        <v>122</v>
      </c>
      <c r="G79" s="190"/>
      <c r="H79" s="190"/>
      <c r="I79" s="190"/>
    </row>
    <row r="80" spans="3:9" x14ac:dyDescent="0.2">
      <c r="C80" s="45" t="s">
        <v>85</v>
      </c>
      <c r="D80" s="56">
        <v>107</v>
      </c>
      <c r="E80" s="60">
        <f t="shared" si="9"/>
        <v>216</v>
      </c>
      <c r="F80" s="61">
        <v>323</v>
      </c>
      <c r="G80" s="190"/>
      <c r="H80" s="190"/>
      <c r="I80" s="190"/>
    </row>
    <row r="81" spans="3:9" x14ac:dyDescent="0.2">
      <c r="C81" s="45" t="s">
        <v>135</v>
      </c>
      <c r="D81" s="56">
        <v>36</v>
      </c>
      <c r="E81" s="60">
        <f t="shared" si="9"/>
        <v>32</v>
      </c>
      <c r="F81" s="61">
        <v>68</v>
      </c>
      <c r="G81" s="190"/>
      <c r="H81" s="190"/>
      <c r="I81" s="190"/>
    </row>
    <row r="82" spans="3:9" x14ac:dyDescent="0.2">
      <c r="C82" s="45" t="s">
        <v>98</v>
      </c>
      <c r="D82" s="56">
        <v>65</v>
      </c>
      <c r="E82" s="60">
        <f t="shared" si="9"/>
        <v>169</v>
      </c>
      <c r="F82" s="61">
        <v>234</v>
      </c>
      <c r="G82" s="190"/>
      <c r="H82" s="190"/>
      <c r="I82" s="190"/>
    </row>
    <row r="83" spans="3:9" x14ac:dyDescent="0.2">
      <c r="C83" s="45" t="s">
        <v>108</v>
      </c>
      <c r="D83" s="56">
        <v>191</v>
      </c>
      <c r="E83" s="60">
        <f t="shared" si="9"/>
        <v>363</v>
      </c>
      <c r="F83" s="61">
        <v>554</v>
      </c>
      <c r="G83" s="190"/>
      <c r="H83" s="190"/>
      <c r="I83" s="190"/>
    </row>
    <row r="84" spans="3:9" x14ac:dyDescent="0.2">
      <c r="C84" s="45" t="s">
        <v>109</v>
      </c>
      <c r="D84" s="56">
        <v>98</v>
      </c>
      <c r="E84" s="60">
        <f t="shared" si="9"/>
        <v>313</v>
      </c>
      <c r="F84" s="61">
        <v>411</v>
      </c>
      <c r="G84" s="190"/>
      <c r="H84" s="190"/>
      <c r="I84" s="190"/>
    </row>
    <row r="85" spans="3:9" x14ac:dyDescent="0.2">
      <c r="C85" s="45" t="s">
        <v>146</v>
      </c>
      <c r="D85" s="56">
        <v>15</v>
      </c>
      <c r="E85" s="60">
        <f t="shared" si="9"/>
        <v>53</v>
      </c>
      <c r="F85" s="61">
        <v>68</v>
      </c>
      <c r="G85" s="190"/>
      <c r="H85" s="190"/>
      <c r="I85" s="190"/>
    </row>
    <row r="86" spans="3:9" x14ac:dyDescent="0.2">
      <c r="C86" s="45" t="s">
        <v>155</v>
      </c>
      <c r="D86" s="56">
        <v>62</v>
      </c>
      <c r="E86" s="60">
        <f t="shared" si="9"/>
        <v>98</v>
      </c>
      <c r="F86" s="61">
        <v>160</v>
      </c>
      <c r="G86" s="190"/>
      <c r="H86" s="190"/>
      <c r="I86" s="190"/>
    </row>
    <row r="87" spans="3:9" x14ac:dyDescent="0.2">
      <c r="C87" s="45" t="s">
        <v>156</v>
      </c>
      <c r="D87" s="56">
        <v>10</v>
      </c>
      <c r="E87" s="60">
        <f t="shared" si="9"/>
        <v>38</v>
      </c>
      <c r="F87" s="61">
        <v>48</v>
      </c>
      <c r="G87" s="190"/>
      <c r="H87" s="190"/>
      <c r="I87" s="190"/>
    </row>
    <row r="88" spans="3:9" x14ac:dyDescent="0.2">
      <c r="C88" s="45" t="s">
        <v>110</v>
      </c>
      <c r="D88" s="56">
        <v>43</v>
      </c>
      <c r="E88" s="60">
        <f t="shared" si="9"/>
        <v>109</v>
      </c>
      <c r="F88" s="61">
        <v>152</v>
      </c>
      <c r="G88" s="190"/>
      <c r="H88" s="190"/>
      <c r="I88" s="190"/>
    </row>
    <row r="89" spans="3:9" x14ac:dyDescent="0.2">
      <c r="C89" s="45" t="s">
        <v>158</v>
      </c>
      <c r="D89" s="56">
        <v>14</v>
      </c>
      <c r="E89" s="60">
        <f t="shared" si="9"/>
        <v>30</v>
      </c>
      <c r="F89" s="61">
        <v>44</v>
      </c>
      <c r="G89" s="190"/>
      <c r="H89" s="190"/>
      <c r="I89" s="190"/>
    </row>
    <row r="90" spans="3:9" x14ac:dyDescent="0.2">
      <c r="C90" s="46" t="s">
        <v>102</v>
      </c>
      <c r="D90" s="162"/>
      <c r="E90" s="100">
        <f t="shared" si="9"/>
        <v>30</v>
      </c>
      <c r="F90" s="61">
        <v>30</v>
      </c>
      <c r="G90" s="190"/>
      <c r="H90" s="190"/>
      <c r="I90" s="190"/>
    </row>
    <row r="91" spans="3:9" x14ac:dyDescent="0.2">
      <c r="C91" s="110" t="s">
        <v>157</v>
      </c>
      <c r="D91" s="62">
        <v>62</v>
      </c>
      <c r="E91" s="190">
        <f t="shared" si="9"/>
        <v>97</v>
      </c>
      <c r="F91" s="64">
        <v>159</v>
      </c>
      <c r="G91" s="190"/>
      <c r="H91" s="190"/>
      <c r="I91" s="190"/>
    </row>
    <row r="92" spans="3:9" x14ac:dyDescent="0.2">
      <c r="C92" s="104" t="s">
        <v>114</v>
      </c>
      <c r="D92" s="62">
        <v>76</v>
      </c>
      <c r="E92" s="60">
        <f t="shared" si="9"/>
        <v>158</v>
      </c>
      <c r="F92" s="64">
        <v>234</v>
      </c>
      <c r="G92" s="190"/>
      <c r="H92" s="190"/>
      <c r="I92" s="190"/>
    </row>
    <row r="93" spans="3:9" x14ac:dyDescent="0.2">
      <c r="C93" s="46" t="s">
        <v>38</v>
      </c>
      <c r="D93" s="56">
        <v>168</v>
      </c>
      <c r="E93" s="168">
        <f t="shared" si="9"/>
        <v>426</v>
      </c>
      <c r="F93" s="61">
        <v>594</v>
      </c>
      <c r="G93" s="190"/>
      <c r="H93" s="190"/>
      <c r="I93" s="190"/>
    </row>
    <row r="94" spans="3:9" ht="13.5" thickBot="1" x14ac:dyDescent="0.25">
      <c r="C94" s="165" t="s">
        <v>186</v>
      </c>
      <c r="D94" s="166">
        <v>35</v>
      </c>
      <c r="E94" s="190">
        <f t="shared" ref="E94" si="10">F94-D94</f>
        <v>0</v>
      </c>
      <c r="F94" s="167">
        <v>35</v>
      </c>
      <c r="G94" s="190"/>
      <c r="H94" s="190"/>
      <c r="I94" s="190"/>
    </row>
    <row r="95" spans="3:9" ht="13.5" thickBot="1" x14ac:dyDescent="0.25">
      <c r="C95" s="191" t="s">
        <v>48</v>
      </c>
      <c r="D95" s="192"/>
      <c r="E95" s="192"/>
      <c r="F95" s="193"/>
      <c r="G95" s="152"/>
      <c r="H95" s="152"/>
      <c r="I95" s="152"/>
    </row>
    <row r="96" spans="3:9" x14ac:dyDescent="0.2">
      <c r="C96" s="44" t="s">
        <v>85</v>
      </c>
      <c r="D96" s="57">
        <v>18</v>
      </c>
      <c r="E96" s="58">
        <f>F96-D96</f>
        <v>37</v>
      </c>
      <c r="F96" s="59">
        <v>55</v>
      </c>
      <c r="G96" s="190"/>
      <c r="H96" s="190"/>
      <c r="I96" s="190"/>
    </row>
    <row r="97" spans="3:9" x14ac:dyDescent="0.2">
      <c r="C97" s="45" t="s">
        <v>98</v>
      </c>
      <c r="D97" s="56">
        <v>9</v>
      </c>
      <c r="E97" s="60">
        <f t="shared" ref="E97:E108" si="11">F97-D97</f>
        <v>30</v>
      </c>
      <c r="F97" s="61">
        <v>39</v>
      </c>
      <c r="G97" s="190"/>
      <c r="H97" s="190"/>
      <c r="I97" s="190"/>
    </row>
    <row r="98" spans="3:9" x14ac:dyDescent="0.2">
      <c r="C98" s="45" t="s">
        <v>114</v>
      </c>
      <c r="D98" s="56">
        <v>9</v>
      </c>
      <c r="E98" s="60">
        <f t="shared" si="11"/>
        <v>25</v>
      </c>
      <c r="F98" s="61">
        <v>34</v>
      </c>
      <c r="G98" s="190"/>
      <c r="H98" s="190"/>
      <c r="I98" s="190"/>
    </row>
    <row r="99" spans="3:9" x14ac:dyDescent="0.2">
      <c r="C99" s="45" t="s">
        <v>132</v>
      </c>
      <c r="D99" s="56">
        <v>17</v>
      </c>
      <c r="E99" s="60">
        <f t="shared" si="11"/>
        <v>10</v>
      </c>
      <c r="F99" s="61">
        <v>27</v>
      </c>
      <c r="G99" s="190"/>
      <c r="H99" s="190"/>
      <c r="I99" s="190"/>
    </row>
    <row r="100" spans="3:9" x14ac:dyDescent="0.2">
      <c r="C100" s="45" t="s">
        <v>108</v>
      </c>
      <c r="D100" s="56">
        <v>22</v>
      </c>
      <c r="E100" s="60">
        <f t="shared" si="11"/>
        <v>42</v>
      </c>
      <c r="F100" s="61">
        <v>64</v>
      </c>
      <c r="G100" s="190"/>
      <c r="H100" s="190"/>
      <c r="I100" s="190"/>
    </row>
    <row r="101" spans="3:9" x14ac:dyDescent="0.2">
      <c r="C101" s="45" t="s">
        <v>147</v>
      </c>
      <c r="D101" s="56">
        <v>0</v>
      </c>
      <c r="E101" s="60">
        <f t="shared" si="11"/>
        <v>25</v>
      </c>
      <c r="F101" s="61">
        <v>25</v>
      </c>
      <c r="G101" s="190"/>
      <c r="H101" s="190"/>
      <c r="I101" s="190"/>
    </row>
    <row r="102" spans="3:9" x14ac:dyDescent="0.2">
      <c r="C102" s="45" t="s">
        <v>103</v>
      </c>
      <c r="D102" s="56">
        <v>35</v>
      </c>
      <c r="E102" s="60">
        <f t="shared" si="11"/>
        <v>103</v>
      </c>
      <c r="F102" s="61">
        <v>138</v>
      </c>
      <c r="G102" s="190"/>
      <c r="H102" s="190"/>
      <c r="I102" s="190"/>
    </row>
    <row r="103" spans="3:9" x14ac:dyDescent="0.2">
      <c r="C103" s="45" t="s">
        <v>187</v>
      </c>
      <c r="D103" s="56">
        <v>0</v>
      </c>
      <c r="E103" s="60">
        <f t="shared" si="11"/>
        <v>39</v>
      </c>
      <c r="F103" s="61">
        <v>39</v>
      </c>
      <c r="G103" s="190"/>
      <c r="H103" s="190"/>
      <c r="I103" s="190"/>
    </row>
    <row r="104" spans="3:9" x14ac:dyDescent="0.2">
      <c r="C104" s="45" t="s">
        <v>41</v>
      </c>
      <c r="D104" s="56">
        <v>11</v>
      </c>
      <c r="E104" s="63">
        <f t="shared" si="11"/>
        <v>54</v>
      </c>
      <c r="F104" s="64">
        <v>65</v>
      </c>
      <c r="G104" s="190"/>
      <c r="H104" s="190"/>
      <c r="I104" s="190"/>
    </row>
    <row r="105" spans="3:9" x14ac:dyDescent="0.2">
      <c r="C105" s="45" t="s">
        <v>115</v>
      </c>
      <c r="D105" s="163">
        <v>0</v>
      </c>
      <c r="E105" s="122">
        <f t="shared" si="11"/>
        <v>19</v>
      </c>
      <c r="F105" s="123">
        <v>19</v>
      </c>
      <c r="G105" s="190"/>
      <c r="H105" s="190"/>
      <c r="I105" s="190"/>
    </row>
    <row r="106" spans="3:9" x14ac:dyDescent="0.2">
      <c r="C106" s="45" t="s">
        <v>189</v>
      </c>
      <c r="D106" s="163">
        <v>8</v>
      </c>
      <c r="E106" s="122">
        <f t="shared" si="11"/>
        <v>0</v>
      </c>
      <c r="F106" s="123">
        <v>8</v>
      </c>
      <c r="G106" s="190"/>
      <c r="H106" s="190"/>
      <c r="I106" s="190"/>
    </row>
    <row r="107" spans="3:9" x14ac:dyDescent="0.2">
      <c r="C107" s="172" t="s">
        <v>116</v>
      </c>
      <c r="D107" s="163">
        <v>22</v>
      </c>
      <c r="E107" s="173">
        <f t="shared" si="11"/>
        <v>52</v>
      </c>
      <c r="F107" s="174">
        <v>74</v>
      </c>
      <c r="G107" s="190"/>
      <c r="H107" s="190"/>
      <c r="I107" s="190"/>
    </row>
    <row r="108" spans="3:9" ht="13.5" thickBot="1" x14ac:dyDescent="0.25">
      <c r="C108" s="169" t="s">
        <v>188</v>
      </c>
      <c r="D108" s="170">
        <v>17</v>
      </c>
      <c r="E108" s="173">
        <f t="shared" si="11"/>
        <v>0</v>
      </c>
      <c r="F108" s="171">
        <v>17</v>
      </c>
      <c r="G108" s="190"/>
      <c r="H108" s="190"/>
      <c r="I108" s="190"/>
    </row>
    <row r="109" spans="3:9" ht="13.5" thickBot="1" x14ac:dyDescent="0.25">
      <c r="C109" s="156" t="s">
        <v>91</v>
      </c>
      <c r="D109" s="121">
        <f>SUM(D60:D94)+SUM(D96:D108)</f>
        <v>2479</v>
      </c>
      <c r="E109" s="115">
        <f>SUM(E60:E94)+SUM(E96:E108)</f>
        <v>5917</v>
      </c>
      <c r="F109" s="124">
        <f>SUM(F60:F94)+SUM(F96:F108)</f>
        <v>8396</v>
      </c>
      <c r="G109" s="151"/>
      <c r="H109" s="151"/>
      <c r="I109" s="151"/>
    </row>
    <row r="110" spans="3:9" ht="13.5" thickBot="1" x14ac:dyDescent="0.25">
      <c r="C110" s="15"/>
      <c r="E110" s="190"/>
    </row>
    <row r="111" spans="3:9" ht="13.5" thickBot="1" x14ac:dyDescent="0.25">
      <c r="C111" s="15"/>
      <c r="D111" s="197">
        <v>2019</v>
      </c>
      <c r="E111" s="198"/>
      <c r="F111" s="198"/>
      <c r="G111" s="198"/>
      <c r="H111" s="198"/>
      <c r="I111" s="199"/>
    </row>
    <row r="112" spans="3:9" ht="42" customHeight="1" thickBot="1" x14ac:dyDescent="0.25">
      <c r="C112" s="131" t="s">
        <v>88</v>
      </c>
      <c r="D112" s="142" t="s">
        <v>166</v>
      </c>
      <c r="E112" s="143" t="s">
        <v>167</v>
      </c>
      <c r="F112" s="144" t="s">
        <v>168</v>
      </c>
      <c r="G112" s="145" t="s">
        <v>96</v>
      </c>
      <c r="H112" s="146" t="s">
        <v>44</v>
      </c>
      <c r="I112" s="147" t="s">
        <v>97</v>
      </c>
    </row>
    <row r="113" spans="3:9" ht="13.5" thickBot="1" x14ac:dyDescent="0.25">
      <c r="C113" s="191" t="s">
        <v>54</v>
      </c>
      <c r="D113" s="192"/>
      <c r="E113" s="192"/>
      <c r="F113" s="192"/>
      <c r="G113" s="192"/>
      <c r="H113" s="192"/>
      <c r="I113" s="193"/>
    </row>
    <row r="114" spans="3:9" x14ac:dyDescent="0.2">
      <c r="C114" s="44" t="s">
        <v>57</v>
      </c>
      <c r="D114" s="57"/>
      <c r="E114" s="58"/>
      <c r="F114" s="59">
        <v>11</v>
      </c>
      <c r="G114" s="66">
        <f>SUM(D114:F114)</f>
        <v>11</v>
      </c>
      <c r="H114" s="58">
        <v>4</v>
      </c>
      <c r="I114" s="59">
        <f>G114+H114</f>
        <v>15</v>
      </c>
    </row>
    <row r="115" spans="3:9" x14ac:dyDescent="0.2">
      <c r="C115" s="46" t="s">
        <v>59</v>
      </c>
      <c r="D115" s="56"/>
      <c r="E115" s="60"/>
      <c r="F115" s="61"/>
      <c r="G115" s="67">
        <f t="shared" ref="G115:G132" si="12">SUM(D115:F115)</f>
        <v>0</v>
      </c>
      <c r="H115" s="60">
        <v>1</v>
      </c>
      <c r="I115" s="61">
        <f t="shared" ref="I115:I132" si="13">G115+H115</f>
        <v>1</v>
      </c>
    </row>
    <row r="116" spans="3:9" x14ac:dyDescent="0.2">
      <c r="C116" s="46" t="s">
        <v>121</v>
      </c>
      <c r="D116" s="56"/>
      <c r="E116" s="60"/>
      <c r="F116" s="61"/>
      <c r="G116" s="67">
        <f t="shared" si="12"/>
        <v>0</v>
      </c>
      <c r="H116" s="60">
        <v>2</v>
      </c>
      <c r="I116" s="61">
        <f t="shared" si="13"/>
        <v>2</v>
      </c>
    </row>
    <row r="117" spans="3:9" x14ac:dyDescent="0.2">
      <c r="C117" s="46" t="s">
        <v>120</v>
      </c>
      <c r="D117" s="56"/>
      <c r="E117" s="60"/>
      <c r="F117" s="61"/>
      <c r="G117" s="67">
        <f t="shared" si="12"/>
        <v>0</v>
      </c>
      <c r="H117" s="60">
        <v>0</v>
      </c>
      <c r="I117" s="61">
        <f t="shared" si="13"/>
        <v>0</v>
      </c>
    </row>
    <row r="118" spans="3:9" x14ac:dyDescent="0.2">
      <c r="C118" s="46" t="s">
        <v>117</v>
      </c>
      <c r="D118" s="56"/>
      <c r="E118" s="60"/>
      <c r="F118" s="61"/>
      <c r="G118" s="67">
        <f t="shared" si="12"/>
        <v>0</v>
      </c>
      <c r="H118" s="60">
        <v>0</v>
      </c>
      <c r="I118" s="61">
        <f t="shared" si="13"/>
        <v>0</v>
      </c>
    </row>
    <row r="119" spans="3:9" x14ac:dyDescent="0.2">
      <c r="C119" s="46" t="s">
        <v>138</v>
      </c>
      <c r="D119" s="56"/>
      <c r="E119" s="60"/>
      <c r="F119" s="61"/>
      <c r="G119" s="67">
        <f t="shared" si="12"/>
        <v>0</v>
      </c>
      <c r="H119" s="60">
        <v>0</v>
      </c>
      <c r="I119" s="61">
        <f t="shared" si="13"/>
        <v>0</v>
      </c>
    </row>
    <row r="120" spans="3:9" x14ac:dyDescent="0.2">
      <c r="C120" s="46" t="s">
        <v>174</v>
      </c>
      <c r="D120" s="56">
        <v>2</v>
      </c>
      <c r="E120" s="60"/>
      <c r="F120" s="61"/>
      <c r="G120" s="67">
        <f t="shared" si="12"/>
        <v>2</v>
      </c>
      <c r="H120" s="60">
        <v>0</v>
      </c>
      <c r="I120" s="61">
        <f t="shared" si="13"/>
        <v>2</v>
      </c>
    </row>
    <row r="121" spans="3:9" x14ac:dyDescent="0.2">
      <c r="C121" s="46" t="s">
        <v>58</v>
      </c>
      <c r="D121" s="56"/>
      <c r="E121" s="60">
        <v>15</v>
      </c>
      <c r="F121" s="61"/>
      <c r="G121" s="67">
        <f t="shared" si="12"/>
        <v>15</v>
      </c>
      <c r="H121" s="60">
        <v>0</v>
      </c>
      <c r="I121" s="61">
        <f t="shared" si="13"/>
        <v>15</v>
      </c>
    </row>
    <row r="122" spans="3:9" x14ac:dyDescent="0.2">
      <c r="C122" s="46" t="s">
        <v>60</v>
      </c>
      <c r="D122" s="56"/>
      <c r="E122" s="60"/>
      <c r="F122" s="61"/>
      <c r="G122" s="67">
        <f t="shared" si="12"/>
        <v>0</v>
      </c>
      <c r="H122" s="60">
        <v>0</v>
      </c>
      <c r="I122" s="61">
        <f t="shared" si="13"/>
        <v>0</v>
      </c>
    </row>
    <row r="123" spans="3:9" x14ac:dyDescent="0.2">
      <c r="C123" s="46" t="s">
        <v>137</v>
      </c>
      <c r="D123" s="56"/>
      <c r="E123" s="60"/>
      <c r="F123" s="61"/>
      <c r="G123" s="67">
        <f t="shared" si="12"/>
        <v>0</v>
      </c>
      <c r="H123" s="60">
        <v>0</v>
      </c>
      <c r="I123" s="61">
        <f t="shared" si="13"/>
        <v>0</v>
      </c>
    </row>
    <row r="124" spans="3:9" x14ac:dyDescent="0.2">
      <c r="C124" s="46" t="s">
        <v>131</v>
      </c>
      <c r="D124" s="56"/>
      <c r="E124" s="60"/>
      <c r="F124" s="61"/>
      <c r="G124" s="67">
        <f t="shared" si="12"/>
        <v>0</v>
      </c>
      <c r="H124" s="60">
        <v>0</v>
      </c>
      <c r="I124" s="61">
        <f t="shared" si="13"/>
        <v>0</v>
      </c>
    </row>
    <row r="125" spans="3:9" x14ac:dyDescent="0.2">
      <c r="C125" s="46" t="s">
        <v>175</v>
      </c>
      <c r="D125" s="56"/>
      <c r="E125" s="60">
        <v>17</v>
      </c>
      <c r="F125" s="61"/>
      <c r="G125" s="67">
        <f t="shared" si="12"/>
        <v>17</v>
      </c>
      <c r="H125" s="60">
        <v>0</v>
      </c>
      <c r="I125" s="61">
        <f t="shared" si="13"/>
        <v>17</v>
      </c>
    </row>
    <row r="126" spans="3:9" x14ac:dyDescent="0.2">
      <c r="C126" s="46" t="s">
        <v>176</v>
      </c>
      <c r="D126" s="56"/>
      <c r="E126" s="60"/>
      <c r="F126" s="61"/>
      <c r="G126" s="67">
        <f t="shared" si="12"/>
        <v>0</v>
      </c>
      <c r="H126" s="60">
        <v>0</v>
      </c>
      <c r="I126" s="61">
        <f t="shared" si="13"/>
        <v>0</v>
      </c>
    </row>
    <row r="127" spans="3:9" x14ac:dyDescent="0.2">
      <c r="C127" s="46" t="s">
        <v>56</v>
      </c>
      <c r="D127" s="56"/>
      <c r="E127" s="60"/>
      <c r="F127" s="61">
        <v>10</v>
      </c>
      <c r="G127" s="67">
        <f t="shared" si="12"/>
        <v>10</v>
      </c>
      <c r="H127" s="60">
        <v>12</v>
      </c>
      <c r="I127" s="61">
        <f t="shared" si="13"/>
        <v>22</v>
      </c>
    </row>
    <row r="128" spans="3:9" x14ac:dyDescent="0.2">
      <c r="C128" s="46" t="s">
        <v>55</v>
      </c>
      <c r="D128" s="56"/>
      <c r="E128" s="60"/>
      <c r="F128" s="61">
        <v>12</v>
      </c>
      <c r="G128" s="67">
        <f t="shared" si="12"/>
        <v>12</v>
      </c>
      <c r="H128" s="60">
        <v>12</v>
      </c>
      <c r="I128" s="61">
        <f t="shared" si="13"/>
        <v>24</v>
      </c>
    </row>
    <row r="129" spans="3:9" x14ac:dyDescent="0.2">
      <c r="C129" s="46" t="s">
        <v>63</v>
      </c>
      <c r="D129" s="56">
        <v>5</v>
      </c>
      <c r="E129" s="60"/>
      <c r="F129" s="61"/>
      <c r="G129" s="67">
        <f t="shared" si="12"/>
        <v>5</v>
      </c>
      <c r="H129" s="60">
        <v>0</v>
      </c>
      <c r="I129" s="61">
        <f t="shared" si="13"/>
        <v>5</v>
      </c>
    </row>
    <row r="130" spans="3:9" x14ac:dyDescent="0.2">
      <c r="C130" s="46" t="s">
        <v>83</v>
      </c>
      <c r="D130" s="56"/>
      <c r="E130" s="60"/>
      <c r="F130" s="61"/>
      <c r="G130" s="67">
        <f t="shared" si="12"/>
        <v>0</v>
      </c>
      <c r="H130" s="60">
        <v>0</v>
      </c>
      <c r="I130" s="61">
        <f t="shared" si="13"/>
        <v>0</v>
      </c>
    </row>
    <row r="131" spans="3:9" x14ac:dyDescent="0.2">
      <c r="C131" s="46" t="s">
        <v>177</v>
      </c>
      <c r="D131" s="56"/>
      <c r="E131" s="60"/>
      <c r="F131" s="61">
        <v>14</v>
      </c>
      <c r="G131" s="67">
        <f t="shared" si="12"/>
        <v>14</v>
      </c>
      <c r="H131" s="60">
        <v>11</v>
      </c>
      <c r="I131" s="61">
        <f t="shared" si="13"/>
        <v>25</v>
      </c>
    </row>
    <row r="132" spans="3:9" ht="13.5" thickBot="1" x14ac:dyDescent="0.25">
      <c r="C132" s="46" t="s">
        <v>123</v>
      </c>
      <c r="D132" s="56"/>
      <c r="E132" s="60"/>
      <c r="F132" s="61">
        <v>2</v>
      </c>
      <c r="G132" s="67">
        <f t="shared" si="12"/>
        <v>2</v>
      </c>
      <c r="H132" s="60">
        <v>1</v>
      </c>
      <c r="I132" s="61">
        <f t="shared" si="13"/>
        <v>3</v>
      </c>
    </row>
    <row r="133" spans="3:9" ht="13.5" thickBot="1" x14ac:dyDescent="0.25">
      <c r="C133" s="114" t="s">
        <v>92</v>
      </c>
      <c r="D133" s="113">
        <f>SUM(D114:D132)</f>
        <v>7</v>
      </c>
      <c r="E133" s="113">
        <f t="shared" ref="E133:I133" si="14">SUM(E114:E132)</f>
        <v>32</v>
      </c>
      <c r="F133" s="113">
        <f t="shared" si="14"/>
        <v>49</v>
      </c>
      <c r="G133" s="113">
        <f t="shared" si="14"/>
        <v>88</v>
      </c>
      <c r="H133" s="113">
        <f t="shared" si="14"/>
        <v>43</v>
      </c>
      <c r="I133" s="137">
        <f t="shared" si="14"/>
        <v>131</v>
      </c>
    </row>
    <row r="134" spans="3:9" ht="13.5" thickBot="1" x14ac:dyDescent="0.25">
      <c r="C134" s="191" t="s">
        <v>64</v>
      </c>
      <c r="D134" s="192"/>
      <c r="E134" s="192"/>
      <c r="F134" s="192"/>
      <c r="G134" s="192"/>
      <c r="H134" s="192"/>
      <c r="I134" s="193"/>
    </row>
    <row r="135" spans="3:9" x14ac:dyDescent="0.2">
      <c r="C135" s="111" t="s">
        <v>62</v>
      </c>
      <c r="D135" s="66">
        <v>18</v>
      </c>
      <c r="E135" s="58"/>
      <c r="F135" s="136">
        <v>14</v>
      </c>
      <c r="G135" s="57">
        <f t="shared" ref="G135:G179" si="15">SUM(D135:F135)</f>
        <v>32</v>
      </c>
      <c r="H135" s="58">
        <v>63</v>
      </c>
      <c r="I135" s="59">
        <f t="shared" ref="I135:I179" si="16">G135+H135</f>
        <v>95</v>
      </c>
    </row>
    <row r="136" spans="3:9" x14ac:dyDescent="0.2">
      <c r="C136" s="112" t="s">
        <v>81</v>
      </c>
      <c r="D136" s="67"/>
      <c r="E136" s="60"/>
      <c r="F136" s="100">
        <v>11</v>
      </c>
      <c r="G136" s="56">
        <f t="shared" si="15"/>
        <v>11</v>
      </c>
      <c r="H136" s="60">
        <v>26</v>
      </c>
      <c r="I136" s="61">
        <f t="shared" si="16"/>
        <v>37</v>
      </c>
    </row>
    <row r="137" spans="3:9" x14ac:dyDescent="0.2">
      <c r="C137" s="112" t="s">
        <v>133</v>
      </c>
      <c r="D137" s="67"/>
      <c r="E137" s="60"/>
      <c r="F137" s="100">
        <v>12</v>
      </c>
      <c r="G137" s="56">
        <f t="shared" si="15"/>
        <v>12</v>
      </c>
      <c r="H137" s="60">
        <v>25</v>
      </c>
      <c r="I137" s="61">
        <f t="shared" si="16"/>
        <v>37</v>
      </c>
    </row>
    <row r="138" spans="3:9" x14ac:dyDescent="0.2">
      <c r="C138" s="112" t="s">
        <v>72</v>
      </c>
      <c r="D138" s="67"/>
      <c r="E138" s="60"/>
      <c r="F138" s="100">
        <v>13</v>
      </c>
      <c r="G138" s="56">
        <f t="shared" si="15"/>
        <v>13</v>
      </c>
      <c r="H138" s="60">
        <v>14</v>
      </c>
      <c r="I138" s="61">
        <f t="shared" si="16"/>
        <v>27</v>
      </c>
    </row>
    <row r="139" spans="3:9" x14ac:dyDescent="0.2">
      <c r="C139" s="112" t="s">
        <v>178</v>
      </c>
      <c r="D139" s="67"/>
      <c r="E139" s="60"/>
      <c r="F139" s="100"/>
      <c r="G139" s="56">
        <f t="shared" si="15"/>
        <v>0</v>
      </c>
      <c r="H139" s="60">
        <v>8</v>
      </c>
      <c r="I139" s="61">
        <f t="shared" si="16"/>
        <v>8</v>
      </c>
    </row>
    <row r="140" spans="3:9" x14ac:dyDescent="0.2">
      <c r="C140" s="112" t="s">
        <v>122</v>
      </c>
      <c r="D140" s="67"/>
      <c r="E140" s="60"/>
      <c r="F140" s="100"/>
      <c r="G140" s="56">
        <f t="shared" si="15"/>
        <v>0</v>
      </c>
      <c r="H140" s="60">
        <v>9</v>
      </c>
      <c r="I140" s="61">
        <f t="shared" si="16"/>
        <v>9</v>
      </c>
    </row>
    <row r="141" spans="3:9" x14ac:dyDescent="0.2">
      <c r="C141" s="135" t="s">
        <v>61</v>
      </c>
      <c r="D141" s="67"/>
      <c r="E141" s="60"/>
      <c r="F141" s="100"/>
      <c r="G141" s="56">
        <f t="shared" si="15"/>
        <v>0</v>
      </c>
      <c r="H141" s="60">
        <v>24</v>
      </c>
      <c r="I141" s="61">
        <f t="shared" si="16"/>
        <v>24</v>
      </c>
    </row>
    <row r="142" spans="3:9" x14ac:dyDescent="0.2">
      <c r="C142" s="105" t="s">
        <v>118</v>
      </c>
      <c r="D142" s="67"/>
      <c r="E142" s="60">
        <v>16</v>
      </c>
      <c r="F142" s="100"/>
      <c r="G142" s="56">
        <f t="shared" si="15"/>
        <v>16</v>
      </c>
      <c r="H142" s="60">
        <v>62</v>
      </c>
      <c r="I142" s="61">
        <f t="shared" si="16"/>
        <v>78</v>
      </c>
    </row>
    <row r="143" spans="3:9" x14ac:dyDescent="0.2">
      <c r="C143" s="105" t="s">
        <v>148</v>
      </c>
      <c r="D143" s="67"/>
      <c r="E143" s="60"/>
      <c r="F143" s="100">
        <v>22</v>
      </c>
      <c r="G143" s="56">
        <f t="shared" si="15"/>
        <v>22</v>
      </c>
      <c r="H143" s="60">
        <v>35</v>
      </c>
      <c r="I143" s="61">
        <f t="shared" si="16"/>
        <v>57</v>
      </c>
    </row>
    <row r="144" spans="3:9" x14ac:dyDescent="0.2">
      <c r="C144" s="105" t="s">
        <v>144</v>
      </c>
      <c r="D144" s="67"/>
      <c r="E144" s="60"/>
      <c r="F144" s="100"/>
      <c r="G144" s="56">
        <f t="shared" si="15"/>
        <v>0</v>
      </c>
      <c r="H144" s="60">
        <v>23</v>
      </c>
      <c r="I144" s="61">
        <f t="shared" si="16"/>
        <v>23</v>
      </c>
    </row>
    <row r="145" spans="3:9" x14ac:dyDescent="0.2">
      <c r="C145" s="105" t="s">
        <v>139</v>
      </c>
      <c r="D145" s="67"/>
      <c r="E145" s="60"/>
      <c r="F145" s="100">
        <v>13</v>
      </c>
      <c r="G145" s="56">
        <f t="shared" si="15"/>
        <v>13</v>
      </c>
      <c r="H145" s="60">
        <v>24</v>
      </c>
      <c r="I145" s="61">
        <f t="shared" si="16"/>
        <v>37</v>
      </c>
    </row>
    <row r="146" spans="3:9" x14ac:dyDescent="0.2">
      <c r="C146" s="105" t="s">
        <v>119</v>
      </c>
      <c r="D146" s="67"/>
      <c r="E146" s="60"/>
      <c r="F146" s="100">
        <v>16</v>
      </c>
      <c r="G146" s="56">
        <f t="shared" si="15"/>
        <v>16</v>
      </c>
      <c r="H146" s="60">
        <v>34</v>
      </c>
      <c r="I146" s="61">
        <f t="shared" si="16"/>
        <v>50</v>
      </c>
    </row>
    <row r="147" spans="3:9" x14ac:dyDescent="0.2">
      <c r="C147" s="105" t="s">
        <v>67</v>
      </c>
      <c r="D147" s="67"/>
      <c r="E147" s="60"/>
      <c r="F147" s="100"/>
      <c r="G147" s="56">
        <f t="shared" si="15"/>
        <v>0</v>
      </c>
      <c r="H147" s="60">
        <v>30</v>
      </c>
      <c r="I147" s="61">
        <f t="shared" si="16"/>
        <v>30</v>
      </c>
    </row>
    <row r="148" spans="3:9" x14ac:dyDescent="0.2">
      <c r="C148" s="105" t="s">
        <v>68</v>
      </c>
      <c r="D148" s="67"/>
      <c r="E148" s="60"/>
      <c r="F148" s="100">
        <v>16</v>
      </c>
      <c r="G148" s="56">
        <f t="shared" si="15"/>
        <v>16</v>
      </c>
      <c r="H148" s="60">
        <v>0</v>
      </c>
      <c r="I148" s="61">
        <f t="shared" si="16"/>
        <v>16</v>
      </c>
    </row>
    <row r="149" spans="3:9" x14ac:dyDescent="0.2">
      <c r="C149" s="105" t="s">
        <v>124</v>
      </c>
      <c r="D149" s="67"/>
      <c r="E149" s="60"/>
      <c r="F149" s="100">
        <v>17</v>
      </c>
      <c r="G149" s="56">
        <f t="shared" si="15"/>
        <v>17</v>
      </c>
      <c r="H149" s="60">
        <v>14</v>
      </c>
      <c r="I149" s="61">
        <f t="shared" si="16"/>
        <v>31</v>
      </c>
    </row>
    <row r="150" spans="3:9" x14ac:dyDescent="0.2">
      <c r="C150" s="105" t="s">
        <v>130</v>
      </c>
      <c r="D150" s="67">
        <v>17</v>
      </c>
      <c r="E150" s="60"/>
      <c r="F150" s="100"/>
      <c r="G150" s="56">
        <f t="shared" si="15"/>
        <v>17</v>
      </c>
      <c r="H150" s="60">
        <v>17</v>
      </c>
      <c r="I150" s="61">
        <f t="shared" si="16"/>
        <v>34</v>
      </c>
    </row>
    <row r="151" spans="3:9" x14ac:dyDescent="0.2">
      <c r="C151" s="105" t="s">
        <v>152</v>
      </c>
      <c r="D151" s="67">
        <v>35</v>
      </c>
      <c r="E151" s="60"/>
      <c r="F151" s="100">
        <v>21</v>
      </c>
      <c r="G151" s="56">
        <f t="shared" si="15"/>
        <v>56</v>
      </c>
      <c r="H151" s="60">
        <v>30</v>
      </c>
      <c r="I151" s="61">
        <f t="shared" si="16"/>
        <v>86</v>
      </c>
    </row>
    <row r="152" spans="3:9" x14ac:dyDescent="0.2">
      <c r="C152" s="105" t="s">
        <v>161</v>
      </c>
      <c r="D152" s="67"/>
      <c r="E152" s="60"/>
      <c r="F152" s="100"/>
      <c r="G152" s="56">
        <f t="shared" si="15"/>
        <v>0</v>
      </c>
      <c r="H152" s="60">
        <v>14</v>
      </c>
      <c r="I152" s="61">
        <f t="shared" si="16"/>
        <v>14</v>
      </c>
    </row>
    <row r="153" spans="3:9" x14ac:dyDescent="0.2">
      <c r="C153" s="105" t="s">
        <v>134</v>
      </c>
      <c r="D153" s="67">
        <v>13</v>
      </c>
      <c r="E153" s="60"/>
      <c r="F153" s="100">
        <v>16</v>
      </c>
      <c r="G153" s="56">
        <f t="shared" si="15"/>
        <v>29</v>
      </c>
      <c r="H153" s="60">
        <v>15</v>
      </c>
      <c r="I153" s="61">
        <f t="shared" si="16"/>
        <v>44</v>
      </c>
    </row>
    <row r="154" spans="3:9" x14ac:dyDescent="0.2">
      <c r="C154" s="105" t="s">
        <v>82</v>
      </c>
      <c r="D154" s="67"/>
      <c r="E154" s="60"/>
      <c r="F154" s="100">
        <v>14</v>
      </c>
      <c r="G154" s="56">
        <f t="shared" si="15"/>
        <v>14</v>
      </c>
      <c r="H154" s="60">
        <v>15</v>
      </c>
      <c r="I154" s="61">
        <f t="shared" si="16"/>
        <v>29</v>
      </c>
    </row>
    <row r="155" spans="3:9" x14ac:dyDescent="0.2">
      <c r="C155" s="105" t="s">
        <v>73</v>
      </c>
      <c r="D155" s="67">
        <v>17</v>
      </c>
      <c r="E155" s="60"/>
      <c r="F155" s="100">
        <v>15</v>
      </c>
      <c r="G155" s="56">
        <f t="shared" si="15"/>
        <v>32</v>
      </c>
      <c r="H155" s="60">
        <v>13</v>
      </c>
      <c r="I155" s="61">
        <f t="shared" si="16"/>
        <v>45</v>
      </c>
    </row>
    <row r="156" spans="3:9" x14ac:dyDescent="0.2">
      <c r="C156" s="105" t="s">
        <v>159</v>
      </c>
      <c r="D156" s="67"/>
      <c r="E156" s="60"/>
      <c r="F156" s="100">
        <v>25</v>
      </c>
      <c r="G156" s="56">
        <f t="shared" si="15"/>
        <v>25</v>
      </c>
      <c r="H156" s="60">
        <v>45</v>
      </c>
      <c r="I156" s="61">
        <f t="shared" si="16"/>
        <v>70</v>
      </c>
    </row>
    <row r="157" spans="3:9" x14ac:dyDescent="0.2">
      <c r="C157" s="105" t="s">
        <v>179</v>
      </c>
      <c r="D157" s="67"/>
      <c r="E157" s="60">
        <v>14</v>
      </c>
      <c r="F157" s="100"/>
      <c r="G157" s="56">
        <f t="shared" si="15"/>
        <v>14</v>
      </c>
      <c r="H157" s="60">
        <v>21</v>
      </c>
      <c r="I157" s="61">
        <f t="shared" si="16"/>
        <v>35</v>
      </c>
    </row>
    <row r="158" spans="3:9" x14ac:dyDescent="0.2">
      <c r="C158" s="105" t="s">
        <v>70</v>
      </c>
      <c r="D158" s="67"/>
      <c r="E158" s="60">
        <v>15</v>
      </c>
      <c r="F158" s="100">
        <v>16</v>
      </c>
      <c r="G158" s="56">
        <f t="shared" si="15"/>
        <v>31</v>
      </c>
      <c r="H158" s="60">
        <v>97</v>
      </c>
      <c r="I158" s="61">
        <f t="shared" si="16"/>
        <v>128</v>
      </c>
    </row>
    <row r="159" spans="3:9" x14ac:dyDescent="0.2">
      <c r="C159" s="105" t="s">
        <v>80</v>
      </c>
      <c r="D159" s="67">
        <v>14</v>
      </c>
      <c r="E159" s="60"/>
      <c r="F159" s="100"/>
      <c r="G159" s="56">
        <f t="shared" si="15"/>
        <v>14</v>
      </c>
      <c r="H159" s="60">
        <v>22</v>
      </c>
      <c r="I159" s="61">
        <f t="shared" si="16"/>
        <v>36</v>
      </c>
    </row>
    <row r="160" spans="3:9" x14ac:dyDescent="0.2">
      <c r="C160" s="105" t="s">
        <v>162</v>
      </c>
      <c r="D160" s="67"/>
      <c r="E160" s="60"/>
      <c r="F160" s="100"/>
      <c r="G160" s="56">
        <f t="shared" si="15"/>
        <v>0</v>
      </c>
      <c r="H160" s="60">
        <v>8</v>
      </c>
      <c r="I160" s="61">
        <f t="shared" si="16"/>
        <v>8</v>
      </c>
    </row>
    <row r="161" spans="3:9" x14ac:dyDescent="0.2">
      <c r="C161" s="105" t="s">
        <v>190</v>
      </c>
      <c r="D161" s="67"/>
      <c r="E161" s="60"/>
      <c r="F161" s="100">
        <v>13</v>
      </c>
      <c r="G161" s="56">
        <f t="shared" ref="G161" si="17">SUM(D161:F161)</f>
        <v>13</v>
      </c>
      <c r="H161" s="60">
        <v>0</v>
      </c>
      <c r="I161" s="61">
        <f t="shared" ref="I161" si="18">G161+H161</f>
        <v>13</v>
      </c>
    </row>
    <row r="162" spans="3:9" x14ac:dyDescent="0.2">
      <c r="C162" s="105" t="s">
        <v>180</v>
      </c>
      <c r="D162" s="67"/>
      <c r="E162" s="60">
        <v>12</v>
      </c>
      <c r="F162" s="100"/>
      <c r="G162" s="56">
        <f t="shared" si="15"/>
        <v>12</v>
      </c>
      <c r="H162" s="60">
        <v>9</v>
      </c>
      <c r="I162" s="61">
        <f t="shared" si="16"/>
        <v>21</v>
      </c>
    </row>
    <row r="163" spans="3:9" x14ac:dyDescent="0.2">
      <c r="C163" s="105" t="s">
        <v>71</v>
      </c>
      <c r="D163" s="67">
        <v>17</v>
      </c>
      <c r="E163" s="60"/>
      <c r="F163" s="100">
        <v>19</v>
      </c>
      <c r="G163" s="56">
        <f t="shared" si="15"/>
        <v>36</v>
      </c>
      <c r="H163" s="60">
        <v>64</v>
      </c>
      <c r="I163" s="61">
        <f t="shared" si="16"/>
        <v>100</v>
      </c>
    </row>
    <row r="164" spans="3:9" x14ac:dyDescent="0.2">
      <c r="C164" s="105" t="s">
        <v>142</v>
      </c>
      <c r="D164" s="67">
        <v>15</v>
      </c>
      <c r="E164" s="60"/>
      <c r="F164" s="100">
        <v>16</v>
      </c>
      <c r="G164" s="56">
        <f t="shared" si="15"/>
        <v>31</v>
      </c>
      <c r="H164" s="60">
        <v>56</v>
      </c>
      <c r="I164" s="61">
        <f t="shared" si="16"/>
        <v>87</v>
      </c>
    </row>
    <row r="165" spans="3:9" x14ac:dyDescent="0.2">
      <c r="C165" s="105" t="s">
        <v>76</v>
      </c>
      <c r="D165" s="67"/>
      <c r="E165" s="60"/>
      <c r="F165" s="100">
        <v>20</v>
      </c>
      <c r="G165" s="56">
        <f t="shared" si="15"/>
        <v>20</v>
      </c>
      <c r="H165" s="60">
        <v>29</v>
      </c>
      <c r="I165" s="61">
        <f t="shared" si="16"/>
        <v>49</v>
      </c>
    </row>
    <row r="166" spans="3:9" x14ac:dyDescent="0.2">
      <c r="C166" s="105" t="s">
        <v>141</v>
      </c>
      <c r="D166" s="67"/>
      <c r="E166" s="60"/>
      <c r="F166" s="100"/>
      <c r="G166" s="56">
        <f t="shared" si="15"/>
        <v>0</v>
      </c>
      <c r="H166" s="60">
        <v>15</v>
      </c>
      <c r="I166" s="61">
        <f t="shared" si="16"/>
        <v>15</v>
      </c>
    </row>
    <row r="167" spans="3:9" x14ac:dyDescent="0.2">
      <c r="C167" s="105" t="s">
        <v>145</v>
      </c>
      <c r="D167" s="67"/>
      <c r="E167" s="60"/>
      <c r="F167" s="100"/>
      <c r="G167" s="56">
        <f t="shared" si="15"/>
        <v>0</v>
      </c>
      <c r="H167" s="60">
        <v>11</v>
      </c>
      <c r="I167" s="61">
        <f t="shared" si="16"/>
        <v>11</v>
      </c>
    </row>
    <row r="168" spans="3:9" x14ac:dyDescent="0.2">
      <c r="C168" s="105" t="s">
        <v>160</v>
      </c>
      <c r="D168" s="67"/>
      <c r="E168" s="60"/>
      <c r="F168" s="100">
        <v>13</v>
      </c>
      <c r="G168" s="56">
        <f t="shared" si="15"/>
        <v>13</v>
      </c>
      <c r="H168" s="60">
        <v>11</v>
      </c>
      <c r="I168" s="61">
        <f t="shared" si="16"/>
        <v>24</v>
      </c>
    </row>
    <row r="169" spans="3:9" x14ac:dyDescent="0.2">
      <c r="C169" s="112" t="s">
        <v>127</v>
      </c>
      <c r="D169" s="67"/>
      <c r="E169" s="60"/>
      <c r="F169" s="100"/>
      <c r="G169" s="56">
        <f t="shared" si="15"/>
        <v>0</v>
      </c>
      <c r="H169" s="60">
        <v>8</v>
      </c>
      <c r="I169" s="61">
        <f t="shared" si="16"/>
        <v>8</v>
      </c>
    </row>
    <row r="170" spans="3:9" x14ac:dyDescent="0.2">
      <c r="C170" s="112" t="s">
        <v>181</v>
      </c>
      <c r="D170" s="67"/>
      <c r="E170" s="60"/>
      <c r="F170" s="100"/>
      <c r="G170" s="56">
        <f t="shared" si="15"/>
        <v>0</v>
      </c>
      <c r="H170" s="60">
        <v>11</v>
      </c>
      <c r="I170" s="61">
        <f t="shared" si="16"/>
        <v>11</v>
      </c>
    </row>
    <row r="171" spans="3:9" x14ac:dyDescent="0.2">
      <c r="C171" s="112" t="s">
        <v>85</v>
      </c>
      <c r="D171" s="67"/>
      <c r="E171" s="60">
        <v>18</v>
      </c>
      <c r="F171" s="100">
        <v>15</v>
      </c>
      <c r="G171" s="56">
        <f t="shared" si="15"/>
        <v>33</v>
      </c>
      <c r="H171" s="60">
        <v>39</v>
      </c>
      <c r="I171" s="61">
        <f t="shared" si="16"/>
        <v>72</v>
      </c>
    </row>
    <row r="172" spans="3:9" x14ac:dyDescent="0.2">
      <c r="C172" s="112" t="s">
        <v>135</v>
      </c>
      <c r="D172" s="67">
        <v>13</v>
      </c>
      <c r="E172" s="60"/>
      <c r="F172" s="100"/>
      <c r="G172" s="56">
        <f t="shared" si="15"/>
        <v>13</v>
      </c>
      <c r="H172" s="60">
        <v>9</v>
      </c>
      <c r="I172" s="61">
        <f t="shared" si="16"/>
        <v>22</v>
      </c>
    </row>
    <row r="173" spans="3:9" x14ac:dyDescent="0.2">
      <c r="C173" s="112" t="s">
        <v>77</v>
      </c>
      <c r="D173" s="68">
        <v>22</v>
      </c>
      <c r="E173" s="63"/>
      <c r="F173" s="116">
        <v>21</v>
      </c>
      <c r="G173" s="56">
        <f t="shared" si="15"/>
        <v>43</v>
      </c>
      <c r="H173" s="60">
        <v>64</v>
      </c>
      <c r="I173" s="61">
        <f t="shared" si="16"/>
        <v>107</v>
      </c>
    </row>
    <row r="174" spans="3:9" x14ac:dyDescent="0.2">
      <c r="C174" s="112" t="s">
        <v>140</v>
      </c>
      <c r="D174" s="68"/>
      <c r="E174" s="63"/>
      <c r="F174" s="116"/>
      <c r="G174" s="62">
        <f t="shared" si="15"/>
        <v>0</v>
      </c>
      <c r="H174" s="63">
        <v>0</v>
      </c>
      <c r="I174" s="64">
        <f t="shared" si="16"/>
        <v>0</v>
      </c>
    </row>
    <row r="175" spans="3:9" x14ac:dyDescent="0.2">
      <c r="C175" s="112" t="s">
        <v>182</v>
      </c>
      <c r="D175" s="68"/>
      <c r="E175" s="63"/>
      <c r="F175" s="116"/>
      <c r="G175" s="62">
        <f t="shared" si="15"/>
        <v>0</v>
      </c>
      <c r="H175" s="63">
        <v>0</v>
      </c>
      <c r="I175" s="64">
        <f t="shared" si="16"/>
        <v>0</v>
      </c>
    </row>
    <row r="176" spans="3:9" x14ac:dyDescent="0.2">
      <c r="C176" s="105" t="s">
        <v>143</v>
      </c>
      <c r="D176" s="68"/>
      <c r="E176" s="63"/>
      <c r="F176" s="116"/>
      <c r="G176" s="62">
        <f t="shared" si="15"/>
        <v>0</v>
      </c>
      <c r="H176" s="63">
        <v>16</v>
      </c>
      <c r="I176" s="64">
        <f t="shared" si="16"/>
        <v>16</v>
      </c>
    </row>
    <row r="177" spans="3:9" x14ac:dyDescent="0.2">
      <c r="C177" s="105" t="s">
        <v>65</v>
      </c>
      <c r="D177" s="68">
        <v>26</v>
      </c>
      <c r="E177" s="63"/>
      <c r="F177" s="116">
        <v>29</v>
      </c>
      <c r="G177" s="62">
        <f t="shared" si="15"/>
        <v>55</v>
      </c>
      <c r="H177" s="63">
        <v>93</v>
      </c>
      <c r="I177" s="64">
        <f>G177+H177</f>
        <v>148</v>
      </c>
    </row>
    <row r="178" spans="3:9" x14ac:dyDescent="0.2">
      <c r="C178" s="105" t="s">
        <v>66</v>
      </c>
      <c r="D178" s="68"/>
      <c r="E178" s="63">
        <v>23</v>
      </c>
      <c r="F178" s="116">
        <v>22</v>
      </c>
      <c r="G178" s="62">
        <f t="shared" si="15"/>
        <v>45</v>
      </c>
      <c r="H178" s="63">
        <v>50</v>
      </c>
      <c r="I178" s="64">
        <f t="shared" si="16"/>
        <v>95</v>
      </c>
    </row>
    <row r="179" spans="3:9" x14ac:dyDescent="0.2">
      <c r="C179" s="105" t="s">
        <v>108</v>
      </c>
      <c r="D179" s="68"/>
      <c r="E179" s="63">
        <v>15</v>
      </c>
      <c r="F179" s="116"/>
      <c r="G179" s="62">
        <f t="shared" si="15"/>
        <v>15</v>
      </c>
      <c r="H179" s="63">
        <v>12</v>
      </c>
      <c r="I179" s="64">
        <f t="shared" si="16"/>
        <v>27</v>
      </c>
    </row>
    <row r="180" spans="3:9" x14ac:dyDescent="0.2">
      <c r="C180" s="105" t="s">
        <v>74</v>
      </c>
      <c r="D180" s="68">
        <v>17</v>
      </c>
      <c r="E180" s="63"/>
      <c r="F180" s="116">
        <v>14</v>
      </c>
      <c r="G180" s="62">
        <f t="shared" ref="G180" si="19">SUM(D180:F180)</f>
        <v>31</v>
      </c>
      <c r="H180" s="63">
        <v>0</v>
      </c>
      <c r="I180" s="64">
        <f t="shared" ref="I180" si="20">G180+H180</f>
        <v>31</v>
      </c>
    </row>
    <row r="181" spans="3:9" x14ac:dyDescent="0.2">
      <c r="C181" s="112" t="s">
        <v>79</v>
      </c>
      <c r="D181" s="67"/>
      <c r="E181" s="60"/>
      <c r="F181" s="100"/>
      <c r="G181" s="62">
        <f t="shared" ref="G181:G184" si="21">SUM(D181:F181)</f>
        <v>0</v>
      </c>
      <c r="H181" s="63">
        <v>6</v>
      </c>
      <c r="I181" s="64">
        <f t="shared" ref="I181:I184" si="22">G181+H181</f>
        <v>6</v>
      </c>
    </row>
    <row r="182" spans="3:9" x14ac:dyDescent="0.2">
      <c r="C182" s="112" t="s">
        <v>78</v>
      </c>
      <c r="D182" s="67"/>
      <c r="E182" s="60"/>
      <c r="F182" s="100"/>
      <c r="G182" s="62">
        <f t="shared" si="21"/>
        <v>0</v>
      </c>
      <c r="H182" s="63">
        <v>9</v>
      </c>
      <c r="I182" s="64">
        <f t="shared" si="22"/>
        <v>9</v>
      </c>
    </row>
    <row r="183" spans="3:9" x14ac:dyDescent="0.2">
      <c r="C183" s="112" t="s">
        <v>63</v>
      </c>
      <c r="D183" s="67">
        <v>8</v>
      </c>
      <c r="E183" s="60"/>
      <c r="F183" s="100"/>
      <c r="G183" s="62">
        <f t="shared" si="21"/>
        <v>8</v>
      </c>
      <c r="H183" s="63">
        <v>10</v>
      </c>
      <c r="I183" s="64">
        <f t="shared" si="22"/>
        <v>18</v>
      </c>
    </row>
    <row r="184" spans="3:9" x14ac:dyDescent="0.2">
      <c r="C184" s="105" t="s">
        <v>75</v>
      </c>
      <c r="D184" s="68"/>
      <c r="E184" s="63"/>
      <c r="F184" s="116">
        <v>15</v>
      </c>
      <c r="G184" s="62">
        <f t="shared" si="21"/>
        <v>15</v>
      </c>
      <c r="H184" s="63">
        <v>24</v>
      </c>
      <c r="I184" s="64">
        <f t="shared" si="22"/>
        <v>39</v>
      </c>
    </row>
    <row r="185" spans="3:9" x14ac:dyDescent="0.2">
      <c r="C185" s="112" t="s">
        <v>83</v>
      </c>
      <c r="D185" s="67"/>
      <c r="E185" s="60"/>
      <c r="F185" s="100">
        <v>20</v>
      </c>
      <c r="G185" s="62">
        <f t="shared" ref="G185:G187" si="23">SUM(D185:F185)</f>
        <v>20</v>
      </c>
      <c r="H185" s="63">
        <v>24</v>
      </c>
      <c r="I185" s="64">
        <f t="shared" ref="I185:I187" si="24">G185+H185</f>
        <v>44</v>
      </c>
    </row>
    <row r="186" spans="3:9" x14ac:dyDescent="0.2">
      <c r="C186" s="112" t="s">
        <v>125</v>
      </c>
      <c r="D186" s="67"/>
      <c r="E186" s="60"/>
      <c r="F186" s="100"/>
      <c r="G186" s="56">
        <f t="shared" si="23"/>
        <v>0</v>
      </c>
      <c r="H186" s="60">
        <v>11</v>
      </c>
      <c r="I186" s="61">
        <f t="shared" si="24"/>
        <v>11</v>
      </c>
    </row>
    <row r="187" spans="3:9" ht="13.5" thickBot="1" x14ac:dyDescent="0.25">
      <c r="C187" s="112" t="s">
        <v>126</v>
      </c>
      <c r="D187" s="67"/>
      <c r="E187" s="60"/>
      <c r="F187" s="100">
        <v>18</v>
      </c>
      <c r="G187" s="56">
        <f t="shared" si="23"/>
        <v>18</v>
      </c>
      <c r="H187" s="60">
        <v>0</v>
      </c>
      <c r="I187" s="61">
        <f t="shared" si="24"/>
        <v>18</v>
      </c>
    </row>
    <row r="188" spans="3:9" ht="13.5" thickBot="1" x14ac:dyDescent="0.25">
      <c r="C188" s="191" t="s">
        <v>84</v>
      </c>
      <c r="D188" s="192"/>
      <c r="E188" s="192"/>
      <c r="F188" s="192"/>
      <c r="G188" s="192"/>
      <c r="H188" s="192"/>
      <c r="I188" s="193"/>
    </row>
    <row r="189" spans="3:9" x14ac:dyDescent="0.2">
      <c r="C189" s="111" t="s">
        <v>85</v>
      </c>
      <c r="D189" s="57"/>
      <c r="E189" s="58"/>
      <c r="F189" s="59"/>
      <c r="G189" s="57">
        <f t="shared" ref="G189:G203" si="25">SUM(D189:F189)</f>
        <v>0</v>
      </c>
      <c r="H189" s="58">
        <v>17</v>
      </c>
      <c r="I189" s="59">
        <f t="shared" ref="I189:I203" si="26">G189+H189</f>
        <v>17</v>
      </c>
    </row>
    <row r="190" spans="3:9" x14ac:dyDescent="0.2">
      <c r="C190" s="112" t="s">
        <v>74</v>
      </c>
      <c r="D190" s="56"/>
      <c r="E190" s="60"/>
      <c r="F190" s="61">
        <v>13</v>
      </c>
      <c r="G190" s="56">
        <f t="shared" si="25"/>
        <v>13</v>
      </c>
      <c r="H190" s="60">
        <v>30</v>
      </c>
      <c r="I190" s="61">
        <f t="shared" si="26"/>
        <v>43</v>
      </c>
    </row>
    <row r="191" spans="3:9" x14ac:dyDescent="0.2">
      <c r="C191" s="112" t="s">
        <v>65</v>
      </c>
      <c r="D191" s="56"/>
      <c r="E191" s="60">
        <v>14</v>
      </c>
      <c r="F191" s="61"/>
      <c r="G191" s="56">
        <f t="shared" si="25"/>
        <v>14</v>
      </c>
      <c r="H191" s="60">
        <v>10</v>
      </c>
      <c r="I191" s="61">
        <f t="shared" si="26"/>
        <v>24</v>
      </c>
    </row>
    <row r="192" spans="3:9" x14ac:dyDescent="0.2">
      <c r="C192" s="112" t="s">
        <v>66</v>
      </c>
      <c r="D192" s="56"/>
      <c r="E192" s="60"/>
      <c r="F192" s="61">
        <v>13</v>
      </c>
      <c r="G192" s="56">
        <f t="shared" si="25"/>
        <v>13</v>
      </c>
      <c r="H192" s="60">
        <v>24</v>
      </c>
      <c r="I192" s="61">
        <f t="shared" si="26"/>
        <v>37</v>
      </c>
    </row>
    <row r="193" spans="3:9" x14ac:dyDescent="0.2">
      <c r="C193" s="112" t="s">
        <v>128</v>
      </c>
      <c r="D193" s="56"/>
      <c r="E193" s="60"/>
      <c r="F193" s="61"/>
      <c r="G193" s="56">
        <f t="shared" si="25"/>
        <v>0</v>
      </c>
      <c r="H193" s="60">
        <v>11</v>
      </c>
      <c r="I193" s="61">
        <f t="shared" si="26"/>
        <v>11</v>
      </c>
    </row>
    <row r="194" spans="3:9" x14ac:dyDescent="0.2">
      <c r="C194" s="112" t="s">
        <v>118</v>
      </c>
      <c r="D194" s="56"/>
      <c r="E194" s="60"/>
      <c r="F194" s="61"/>
      <c r="G194" s="56">
        <f t="shared" si="25"/>
        <v>0</v>
      </c>
      <c r="H194" s="60">
        <v>0</v>
      </c>
      <c r="I194" s="61">
        <f t="shared" si="26"/>
        <v>0</v>
      </c>
    </row>
    <row r="195" spans="3:9" x14ac:dyDescent="0.2">
      <c r="C195" s="112" t="s">
        <v>67</v>
      </c>
      <c r="D195" s="56"/>
      <c r="E195" s="60"/>
      <c r="F195" s="61">
        <v>13</v>
      </c>
      <c r="G195" s="56">
        <f t="shared" si="25"/>
        <v>13</v>
      </c>
      <c r="H195" s="60">
        <v>9</v>
      </c>
      <c r="I195" s="61">
        <f t="shared" si="26"/>
        <v>22</v>
      </c>
    </row>
    <row r="196" spans="3:9" x14ac:dyDescent="0.2">
      <c r="C196" s="112" t="s">
        <v>68</v>
      </c>
      <c r="D196" s="56"/>
      <c r="E196" s="60"/>
      <c r="F196" s="61"/>
      <c r="G196" s="56">
        <f t="shared" si="25"/>
        <v>0</v>
      </c>
      <c r="H196" s="60">
        <v>9</v>
      </c>
      <c r="I196" s="61">
        <f t="shared" si="26"/>
        <v>9</v>
      </c>
    </row>
    <row r="197" spans="3:9" x14ac:dyDescent="0.2">
      <c r="C197" s="105" t="s">
        <v>152</v>
      </c>
      <c r="D197" s="56"/>
      <c r="E197" s="60">
        <v>20</v>
      </c>
      <c r="F197" s="61"/>
      <c r="G197" s="56">
        <f t="shared" si="25"/>
        <v>20</v>
      </c>
      <c r="H197" s="60">
        <v>13</v>
      </c>
      <c r="I197" s="61">
        <f t="shared" si="26"/>
        <v>33</v>
      </c>
    </row>
    <row r="198" spans="3:9" x14ac:dyDescent="0.2">
      <c r="C198" s="105" t="s">
        <v>159</v>
      </c>
      <c r="D198" s="56"/>
      <c r="E198" s="60"/>
      <c r="F198" s="61">
        <v>22</v>
      </c>
      <c r="G198" s="56">
        <f t="shared" si="25"/>
        <v>22</v>
      </c>
      <c r="H198" s="60">
        <v>35</v>
      </c>
      <c r="I198" s="61">
        <f t="shared" si="26"/>
        <v>57</v>
      </c>
    </row>
    <row r="199" spans="3:9" x14ac:dyDescent="0.2">
      <c r="C199" s="105" t="s">
        <v>149</v>
      </c>
      <c r="D199" s="56">
        <v>15</v>
      </c>
      <c r="E199" s="60"/>
      <c r="F199" s="61"/>
      <c r="G199" s="56">
        <f t="shared" si="25"/>
        <v>15</v>
      </c>
      <c r="H199" s="60">
        <v>18</v>
      </c>
      <c r="I199" s="61">
        <f t="shared" si="26"/>
        <v>33</v>
      </c>
    </row>
    <row r="200" spans="3:9" x14ac:dyDescent="0.2">
      <c r="C200" s="105" t="s">
        <v>71</v>
      </c>
      <c r="D200" s="56"/>
      <c r="E200" s="60">
        <v>20</v>
      </c>
      <c r="F200" s="61"/>
      <c r="G200" s="56">
        <f t="shared" si="25"/>
        <v>20</v>
      </c>
      <c r="H200" s="60">
        <v>31</v>
      </c>
      <c r="I200" s="61">
        <f t="shared" si="26"/>
        <v>51</v>
      </c>
    </row>
    <row r="201" spans="3:9" x14ac:dyDescent="0.2">
      <c r="C201" s="105" t="s">
        <v>129</v>
      </c>
      <c r="D201" s="56">
        <v>15</v>
      </c>
      <c r="E201" s="60"/>
      <c r="F201" s="61">
        <v>12</v>
      </c>
      <c r="G201" s="56">
        <f t="shared" si="25"/>
        <v>27</v>
      </c>
      <c r="H201" s="60">
        <v>12</v>
      </c>
      <c r="I201" s="61">
        <f t="shared" si="26"/>
        <v>39</v>
      </c>
    </row>
    <row r="202" spans="3:9" x14ac:dyDescent="0.2">
      <c r="C202" s="105" t="s">
        <v>63</v>
      </c>
      <c r="D202" s="56"/>
      <c r="E202" s="60"/>
      <c r="F202" s="61"/>
      <c r="G202" s="56">
        <f t="shared" si="25"/>
        <v>0</v>
      </c>
      <c r="H202" s="60">
        <v>6</v>
      </c>
      <c r="I202" s="61">
        <f t="shared" si="26"/>
        <v>6</v>
      </c>
    </row>
    <row r="203" spans="3:9" ht="13.5" thickBot="1" x14ac:dyDescent="0.25">
      <c r="C203" s="105" t="s">
        <v>83</v>
      </c>
      <c r="D203" s="62">
        <v>13</v>
      </c>
      <c r="E203" s="63"/>
      <c r="F203" s="64"/>
      <c r="G203" s="62">
        <f t="shared" si="25"/>
        <v>13</v>
      </c>
      <c r="H203" s="63">
        <v>0</v>
      </c>
      <c r="I203" s="64">
        <f t="shared" si="26"/>
        <v>13</v>
      </c>
    </row>
    <row r="204" spans="3:9" ht="13.5" thickBot="1" x14ac:dyDescent="0.25">
      <c r="C204" s="114" t="s">
        <v>93</v>
      </c>
      <c r="D204" s="121">
        <f t="shared" ref="D204:I204" si="27">SUM(D135:D187)+SUM(D189:D203)</f>
        <v>275</v>
      </c>
      <c r="E204" s="121">
        <f t="shared" si="27"/>
        <v>167</v>
      </c>
      <c r="F204" s="121">
        <f t="shared" si="27"/>
        <v>549</v>
      </c>
      <c r="G204" s="121">
        <f t="shared" si="27"/>
        <v>991</v>
      </c>
      <c r="H204" s="121">
        <f t="shared" si="27"/>
        <v>1494</v>
      </c>
      <c r="I204" s="137">
        <f t="shared" si="27"/>
        <v>2485</v>
      </c>
    </row>
    <row r="205" spans="3:9" ht="13.5" thickBot="1" x14ac:dyDescent="0.25">
      <c r="C205" s="191" t="s">
        <v>86</v>
      </c>
      <c r="D205" s="192"/>
      <c r="E205" s="192"/>
      <c r="F205" s="192"/>
      <c r="G205" s="192"/>
      <c r="H205" s="192"/>
      <c r="I205" s="193"/>
    </row>
    <row r="206" spans="3:9" ht="12.75" customHeight="1" x14ac:dyDescent="0.2">
      <c r="C206" s="111" t="s">
        <v>87</v>
      </c>
      <c r="D206" s="98">
        <v>6</v>
      </c>
      <c r="E206" s="99"/>
      <c r="F206" s="63"/>
      <c r="G206" s="68">
        <f t="shared" ref="G206:G207" si="28">SUM(D206:F206)</f>
        <v>6</v>
      </c>
      <c r="H206" s="63">
        <v>0</v>
      </c>
      <c r="I206" s="64">
        <f t="shared" ref="I206:I207" si="29">G206+H206</f>
        <v>6</v>
      </c>
    </row>
    <row r="207" spans="3:9" ht="12.75" customHeight="1" thickBot="1" x14ac:dyDescent="0.25">
      <c r="C207" s="112" t="s">
        <v>136</v>
      </c>
      <c r="D207" s="98"/>
      <c r="E207" s="99"/>
      <c r="F207" s="63"/>
      <c r="G207" s="68">
        <f t="shared" si="28"/>
        <v>0</v>
      </c>
      <c r="H207" s="116">
        <v>8</v>
      </c>
      <c r="I207" s="64">
        <f t="shared" si="29"/>
        <v>8</v>
      </c>
    </row>
    <row r="208" spans="3:9" ht="13.5" thickBot="1" x14ac:dyDescent="0.25">
      <c r="C208" s="114" t="s">
        <v>94</v>
      </c>
      <c r="D208" s="113">
        <f t="shared" ref="D208:I208" si="30">SUM(D206:D207)</f>
        <v>6</v>
      </c>
      <c r="E208" s="115">
        <f t="shared" si="30"/>
        <v>0</v>
      </c>
      <c r="F208" s="115">
        <f t="shared" si="30"/>
        <v>0</v>
      </c>
      <c r="G208" s="115">
        <f t="shared" si="30"/>
        <v>6</v>
      </c>
      <c r="H208" s="115">
        <f t="shared" si="30"/>
        <v>8</v>
      </c>
      <c r="I208" s="102">
        <f t="shared" si="30"/>
        <v>14</v>
      </c>
    </row>
    <row r="209" spans="3:9" ht="13.5" thickBot="1" x14ac:dyDescent="0.25">
      <c r="C209" s="114" t="s">
        <v>95</v>
      </c>
      <c r="D209" s="119">
        <f t="shared" ref="D209:I209" si="31">D133+D204+D208</f>
        <v>288</v>
      </c>
      <c r="E209" s="117">
        <f t="shared" si="31"/>
        <v>199</v>
      </c>
      <c r="F209" s="117">
        <f t="shared" si="31"/>
        <v>598</v>
      </c>
      <c r="G209" s="103">
        <f t="shared" si="31"/>
        <v>1085</v>
      </c>
      <c r="H209" s="118">
        <f t="shared" si="31"/>
        <v>1545</v>
      </c>
      <c r="I209" s="120">
        <f t="shared" si="31"/>
        <v>2630</v>
      </c>
    </row>
  </sheetData>
  <sheetProtection algorithmName="SHA-512" hashValue="d+xFuG9+AIc+OZfIJKUvd/PppK2+3a1WlkxOlzDq24MTONF+lruaMTRuc9iqf6I+VRtp6hKn3aLUmwrjJP8qUA==" saltValue="+YVvQ/UJr1sPNaXClBQANA==" spinCount="100000" sheet="1" objects="1" scenarios="1"/>
  <mergeCells count="19">
    <mergeCell ref="J10:L10"/>
    <mergeCell ref="A8:C8"/>
    <mergeCell ref="D10:F10"/>
    <mergeCell ref="B20:C20"/>
    <mergeCell ref="B22:C22"/>
    <mergeCell ref="B16:C16"/>
    <mergeCell ref="G10:I10"/>
    <mergeCell ref="C113:I113"/>
    <mergeCell ref="C134:I134"/>
    <mergeCell ref="C188:I188"/>
    <mergeCell ref="C205:I205"/>
    <mergeCell ref="C48:C49"/>
    <mergeCell ref="G48:I48"/>
    <mergeCell ref="D111:I111"/>
    <mergeCell ref="D48:F48"/>
    <mergeCell ref="C50:F50"/>
    <mergeCell ref="C53:F53"/>
    <mergeCell ref="C59:F59"/>
    <mergeCell ref="C95:F95"/>
  </mergeCells>
  <printOptions horizontalCentered="1"/>
  <pageMargins left="0.31496062992125984" right="0.43307086614173229" top="0.74803149606299213" bottom="0.74803149606299213" header="0.31496062992125984" footer="0.31496062992125984"/>
  <pageSetup scale="17" orientation="landscape" r:id="rId1"/>
  <ignoredErrors>
    <ignoredError sqref="I16 I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P45"/>
  <sheetViews>
    <sheetView showGridLines="0" zoomScale="80" zoomScaleNormal="80" zoomScaleSheetLayoutView="80" workbookViewId="0">
      <selection activeCell="B11" sqref="B11:B13"/>
    </sheetView>
  </sheetViews>
  <sheetFormatPr baseColWidth="10" defaultColWidth="4.7109375" defaultRowHeight="12.75" x14ac:dyDescent="0.2"/>
  <cols>
    <col min="1" max="1" width="3.28515625" style="24" customWidth="1"/>
    <col min="2" max="4" width="4.7109375" style="24" customWidth="1"/>
    <col min="5" max="6" width="5" style="24" customWidth="1"/>
    <col min="7" max="7" width="10.42578125" style="24" customWidth="1"/>
    <col min="8" max="8" width="5" style="24" customWidth="1"/>
    <col min="9" max="9" width="6.42578125" style="24" customWidth="1"/>
    <col min="10" max="10" width="5" style="24" customWidth="1"/>
    <col min="11" max="11" width="7.42578125" style="24" customWidth="1"/>
    <col min="12" max="12" width="5" style="24" customWidth="1"/>
    <col min="13" max="15" width="7" style="24" customWidth="1"/>
    <col min="16" max="16" width="5" style="24" customWidth="1"/>
    <col min="17" max="17" width="7.7109375" style="24" customWidth="1"/>
    <col min="18" max="18" width="5" style="24" customWidth="1"/>
    <col min="19" max="19" width="6.85546875" style="24" customWidth="1"/>
    <col min="20" max="20" width="5" style="24" customWidth="1"/>
    <col min="21" max="21" width="6.28515625" style="24" customWidth="1"/>
    <col min="22" max="22" width="8.28515625" style="24" customWidth="1"/>
    <col min="23" max="23" width="4.5703125" style="24" customWidth="1"/>
    <col min="24" max="24" width="5" style="24" customWidth="1"/>
    <col min="25" max="25" width="6.42578125" style="24" customWidth="1"/>
    <col min="26" max="26" width="15.28515625" style="24" customWidth="1"/>
    <col min="27" max="27" width="5.5703125" style="24" customWidth="1"/>
    <col min="28" max="29" width="5" style="24" customWidth="1"/>
    <col min="30" max="30" width="4.7109375" style="24" customWidth="1"/>
    <col min="31" max="33" width="4.7109375" style="24" hidden="1" customWidth="1"/>
    <col min="34" max="34" width="6.85546875" style="24" hidden="1" customWidth="1"/>
    <col min="35" max="40" width="4.7109375" style="24" hidden="1" customWidth="1"/>
    <col min="41" max="42" width="8.42578125" style="24" hidden="1" customWidth="1"/>
    <col min="43" max="16384" width="4.7109375" style="24"/>
  </cols>
  <sheetData>
    <row r="7" spans="1:33" x14ac:dyDescent="0.2">
      <c r="Y7" s="25"/>
    </row>
    <row r="8" spans="1:33" ht="15.75" customHeight="1" x14ac:dyDescent="0.25">
      <c r="A8" s="209" t="s">
        <v>150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</row>
    <row r="9" spans="1:33" ht="15.75" customHeight="1" x14ac:dyDescent="0.2">
      <c r="A9" s="259" t="s">
        <v>169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</row>
    <row r="10" spans="1:33" ht="6" customHeight="1" thickBot="1" x14ac:dyDescent="0.25">
      <c r="F10" s="74"/>
      <c r="G10" s="74"/>
      <c r="H10" s="74"/>
      <c r="I10" s="74"/>
      <c r="J10" s="74"/>
      <c r="K10" s="74"/>
      <c r="AD10" s="75"/>
      <c r="AE10" s="260"/>
      <c r="AF10" s="260"/>
      <c r="AG10" s="260"/>
    </row>
    <row r="11" spans="1:33" ht="18" customHeight="1" thickBot="1" x14ac:dyDescent="0.25">
      <c r="B11" s="261" t="s">
        <v>0</v>
      </c>
      <c r="C11" s="175"/>
      <c r="D11" s="176"/>
      <c r="E11" s="176"/>
      <c r="F11" s="176"/>
      <c r="G11" s="176"/>
      <c r="H11" s="264" t="s">
        <v>1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6"/>
      <c r="V11" s="267" t="s">
        <v>36</v>
      </c>
      <c r="W11" s="270" t="s">
        <v>23</v>
      </c>
      <c r="X11" s="271"/>
      <c r="Y11" s="272"/>
      <c r="Z11" s="279" t="s">
        <v>35</v>
      </c>
    </row>
    <row r="12" spans="1:33" ht="17.25" customHeight="1" thickBot="1" x14ac:dyDescent="0.3">
      <c r="B12" s="262"/>
      <c r="C12" s="177" t="s">
        <v>12</v>
      </c>
      <c r="D12" s="178"/>
      <c r="E12" s="178"/>
      <c r="F12" s="178"/>
      <c r="G12" s="178"/>
      <c r="H12" s="281" t="s">
        <v>3</v>
      </c>
      <c r="I12" s="282"/>
      <c r="J12" s="281" t="s">
        <v>4</v>
      </c>
      <c r="K12" s="282"/>
      <c r="L12" s="220" t="s">
        <v>5</v>
      </c>
      <c r="M12" s="285"/>
      <c r="N12" s="285"/>
      <c r="O12" s="221"/>
      <c r="P12" s="179" t="s">
        <v>2</v>
      </c>
      <c r="Q12" s="180"/>
      <c r="R12" s="180"/>
      <c r="S12" s="180"/>
      <c r="T12" s="180"/>
      <c r="U12" s="180"/>
      <c r="V12" s="268"/>
      <c r="W12" s="273"/>
      <c r="X12" s="274"/>
      <c r="Y12" s="275"/>
      <c r="Z12" s="280"/>
    </row>
    <row r="13" spans="1:33" ht="20.25" customHeight="1" thickBot="1" x14ac:dyDescent="0.25">
      <c r="B13" s="263"/>
      <c r="C13" s="181"/>
      <c r="D13" s="182"/>
      <c r="E13" s="183"/>
      <c r="F13" s="183"/>
      <c r="G13" s="182"/>
      <c r="H13" s="283"/>
      <c r="I13" s="284"/>
      <c r="J13" s="283"/>
      <c r="K13" s="284"/>
      <c r="L13" s="220" t="s">
        <v>183</v>
      </c>
      <c r="M13" s="221"/>
      <c r="N13" s="220" t="s">
        <v>184</v>
      </c>
      <c r="O13" s="221"/>
      <c r="P13" s="220" t="s">
        <v>7</v>
      </c>
      <c r="Q13" s="221"/>
      <c r="R13" s="220" t="s">
        <v>6</v>
      </c>
      <c r="S13" s="221"/>
      <c r="T13" s="220" t="s">
        <v>22</v>
      </c>
      <c r="U13" s="285"/>
      <c r="V13" s="269"/>
      <c r="W13" s="276"/>
      <c r="X13" s="277"/>
      <c r="Y13" s="278"/>
      <c r="Z13" s="280"/>
    </row>
    <row r="14" spans="1:33" ht="20.100000000000001" customHeight="1" x14ac:dyDescent="0.2">
      <c r="B14" s="76">
        <v>1</v>
      </c>
      <c r="C14" s="77" t="s">
        <v>37</v>
      </c>
      <c r="D14" s="78"/>
      <c r="E14" s="18"/>
      <c r="F14" s="15"/>
      <c r="G14" s="15"/>
      <c r="H14" s="258"/>
      <c r="I14" s="223"/>
      <c r="J14" s="222"/>
      <c r="K14" s="223"/>
      <c r="L14" s="256">
        <v>6892</v>
      </c>
      <c r="M14" s="257"/>
      <c r="N14" s="222"/>
      <c r="O14" s="223"/>
      <c r="P14" s="256">
        <v>50</v>
      </c>
      <c r="Q14" s="257"/>
      <c r="R14" s="256">
        <v>1501</v>
      </c>
      <c r="S14" s="257"/>
      <c r="T14" s="256">
        <v>14</v>
      </c>
      <c r="U14" s="257"/>
      <c r="V14" s="184">
        <v>42</v>
      </c>
      <c r="W14" s="247">
        <f>SUM(H14:V14)</f>
        <v>8499</v>
      </c>
      <c r="X14" s="248"/>
      <c r="Y14" s="249"/>
      <c r="Z14" s="71">
        <f>W14/$W$19</f>
        <v>0.62350524539652263</v>
      </c>
    </row>
    <row r="15" spans="1:33" ht="20.100000000000001" customHeight="1" x14ac:dyDescent="0.2">
      <c r="B15" s="79">
        <v>2</v>
      </c>
      <c r="C15" s="80" t="s">
        <v>17</v>
      </c>
      <c r="D15" s="81"/>
      <c r="E15" s="82"/>
      <c r="F15" s="83"/>
      <c r="G15" s="83"/>
      <c r="H15" s="253"/>
      <c r="I15" s="225"/>
      <c r="J15" s="254">
        <v>1358</v>
      </c>
      <c r="K15" s="255"/>
      <c r="L15" s="224"/>
      <c r="M15" s="225"/>
      <c r="N15" s="224"/>
      <c r="O15" s="225"/>
      <c r="P15" s="224"/>
      <c r="Q15" s="225"/>
      <c r="R15" s="224"/>
      <c r="S15" s="225"/>
      <c r="T15" s="224"/>
      <c r="U15" s="225"/>
      <c r="V15" s="185"/>
      <c r="W15" s="247">
        <f t="shared" ref="W15:W19" si="0">SUM(H15:V15)</f>
        <v>1358</v>
      </c>
      <c r="X15" s="248"/>
      <c r="Y15" s="249"/>
      <c r="Z15" s="71">
        <f t="shared" ref="Z15:Z19" si="1">W15/$W$19</f>
        <v>9.9625852835448614E-2</v>
      </c>
    </row>
    <row r="16" spans="1:33" ht="20.100000000000001" customHeight="1" x14ac:dyDescent="0.2">
      <c r="B16" s="79">
        <v>3</v>
      </c>
      <c r="C16" s="80" t="s">
        <v>16</v>
      </c>
      <c r="D16" s="81"/>
      <c r="E16" s="82"/>
      <c r="F16" s="83"/>
      <c r="G16" s="83"/>
      <c r="H16" s="253"/>
      <c r="I16" s="225"/>
      <c r="J16" s="254">
        <v>1467</v>
      </c>
      <c r="K16" s="255"/>
      <c r="L16" s="224"/>
      <c r="M16" s="225"/>
      <c r="N16" s="186"/>
      <c r="O16" s="186"/>
      <c r="P16" s="224"/>
      <c r="Q16" s="225"/>
      <c r="R16" s="224"/>
      <c r="S16" s="225"/>
      <c r="T16" s="224"/>
      <c r="U16" s="225"/>
      <c r="V16" s="185"/>
      <c r="W16" s="247">
        <f t="shared" si="0"/>
        <v>1467</v>
      </c>
      <c r="X16" s="248"/>
      <c r="Y16" s="249"/>
      <c r="Z16" s="71">
        <f t="shared" si="1"/>
        <v>0.10762233145037048</v>
      </c>
    </row>
    <row r="17" spans="2:41" ht="20.100000000000001" customHeight="1" x14ac:dyDescent="0.2">
      <c r="B17" s="76">
        <v>4</v>
      </c>
      <c r="C17" s="77" t="s">
        <v>8</v>
      </c>
      <c r="D17" s="78"/>
      <c r="E17" s="18"/>
      <c r="F17" s="15"/>
      <c r="G17" s="15"/>
      <c r="H17" s="250">
        <v>494</v>
      </c>
      <c r="I17" s="251"/>
      <c r="J17" s="252">
        <v>570</v>
      </c>
      <c r="K17" s="251"/>
      <c r="L17" s="224"/>
      <c r="M17" s="225"/>
      <c r="N17" s="186"/>
      <c r="O17" s="186"/>
      <c r="P17" s="224"/>
      <c r="Q17" s="225"/>
      <c r="R17" s="224"/>
      <c r="S17" s="225"/>
      <c r="T17" s="224"/>
      <c r="U17" s="225"/>
      <c r="V17" s="185"/>
      <c r="W17" s="247">
        <f t="shared" si="0"/>
        <v>1064</v>
      </c>
      <c r="X17" s="248"/>
      <c r="Y17" s="249"/>
      <c r="Z17" s="71">
        <f t="shared" si="1"/>
        <v>7.8057369231897877E-2</v>
      </c>
    </row>
    <row r="18" spans="2:41" ht="20.100000000000001" customHeight="1" thickBot="1" x14ac:dyDescent="0.25">
      <c r="B18" s="84">
        <v>5</v>
      </c>
      <c r="C18" s="85" t="s">
        <v>9</v>
      </c>
      <c r="D18" s="86"/>
      <c r="E18" s="87"/>
      <c r="F18" s="88"/>
      <c r="G18" s="88"/>
      <c r="H18" s="242"/>
      <c r="I18" s="243"/>
      <c r="J18" s="244">
        <v>395</v>
      </c>
      <c r="K18" s="245"/>
      <c r="L18" s="244">
        <v>475</v>
      </c>
      <c r="M18" s="245"/>
      <c r="N18" s="244">
        <v>105</v>
      </c>
      <c r="O18" s="245"/>
      <c r="P18" s="246"/>
      <c r="Q18" s="243"/>
      <c r="R18" s="244">
        <v>268</v>
      </c>
      <c r="S18" s="245"/>
      <c r="T18" s="246"/>
      <c r="U18" s="243"/>
      <c r="V18" s="187"/>
      <c r="W18" s="233">
        <f t="shared" si="0"/>
        <v>1243</v>
      </c>
      <c r="X18" s="234"/>
      <c r="Y18" s="235"/>
      <c r="Z18" s="72">
        <f t="shared" si="1"/>
        <v>9.1189201085760396E-2</v>
      </c>
    </row>
    <row r="19" spans="2:41" ht="27.75" customHeight="1" thickBot="1" x14ac:dyDescent="0.25">
      <c r="B19" s="236" t="s">
        <v>10</v>
      </c>
      <c r="C19" s="237"/>
      <c r="D19" s="237"/>
      <c r="E19" s="237"/>
      <c r="F19" s="237"/>
      <c r="G19" s="237"/>
      <c r="H19" s="238">
        <f>SUM(H14:I18)</f>
        <v>494</v>
      </c>
      <c r="I19" s="217"/>
      <c r="J19" s="216">
        <f>SUM(J14:K18)</f>
        <v>3790</v>
      </c>
      <c r="K19" s="217"/>
      <c r="L19" s="216">
        <f>SUM(L14:M18)</f>
        <v>7367</v>
      </c>
      <c r="M19" s="217"/>
      <c r="N19" s="216">
        <f>SUM(N14:O18)</f>
        <v>105</v>
      </c>
      <c r="O19" s="217"/>
      <c r="P19" s="216">
        <f>SUM(P14:Q18)</f>
        <v>50</v>
      </c>
      <c r="Q19" s="217"/>
      <c r="R19" s="216">
        <f>SUM(R14:S18)</f>
        <v>1769</v>
      </c>
      <c r="S19" s="217"/>
      <c r="T19" s="216">
        <f>SUM(T14:U18)</f>
        <v>14</v>
      </c>
      <c r="U19" s="217"/>
      <c r="V19" s="188">
        <f>SUM(V14:V18)</f>
        <v>42</v>
      </c>
      <c r="W19" s="239">
        <f t="shared" si="0"/>
        <v>13631</v>
      </c>
      <c r="X19" s="240"/>
      <c r="Y19" s="241"/>
      <c r="Z19" s="19">
        <f t="shared" si="1"/>
        <v>1</v>
      </c>
    </row>
    <row r="20" spans="2:41" ht="25.5" customHeight="1" thickBot="1" x14ac:dyDescent="0.25">
      <c r="B20" s="214" t="s">
        <v>35</v>
      </c>
      <c r="C20" s="215"/>
      <c r="D20" s="215"/>
      <c r="E20" s="215"/>
      <c r="F20" s="215"/>
      <c r="G20" s="232"/>
      <c r="H20" s="218">
        <f>H19/$W$19</f>
        <v>3.6240921429095442E-2</v>
      </c>
      <c r="I20" s="219"/>
      <c r="J20" s="218">
        <f>J19/$W$19</f>
        <v>0.27804269679407234</v>
      </c>
      <c r="K20" s="219"/>
      <c r="L20" s="218">
        <f>L19/$W$19</f>
        <v>0.54045924730393957</v>
      </c>
      <c r="M20" s="219"/>
      <c r="N20" s="218">
        <f>N19/$W$19</f>
        <v>7.7030298584109752E-3</v>
      </c>
      <c r="O20" s="219"/>
      <c r="P20" s="218">
        <f>P19/$W$19</f>
        <v>3.6681094563861785E-3</v>
      </c>
      <c r="Q20" s="219"/>
      <c r="R20" s="218">
        <f>R19/$W$19</f>
        <v>0.12977771256694301</v>
      </c>
      <c r="S20" s="219"/>
      <c r="T20" s="218">
        <f>T19/$W$19</f>
        <v>1.0270706477881299E-3</v>
      </c>
      <c r="U20" s="219"/>
      <c r="V20" s="73">
        <f>V19/$W$19</f>
        <v>3.08121194336439E-3</v>
      </c>
      <c r="W20" s="226">
        <v>1</v>
      </c>
      <c r="X20" s="227"/>
      <c r="Y20" s="228"/>
      <c r="Z20" s="15"/>
    </row>
    <row r="21" spans="2:41" ht="15" customHeight="1" thickBot="1" x14ac:dyDescent="0.25"/>
    <row r="22" spans="2:41" ht="14.25" customHeight="1" thickBot="1" x14ac:dyDescent="0.3">
      <c r="B22" s="89"/>
      <c r="C22" s="15"/>
      <c r="D22" s="15"/>
      <c r="E22" s="15"/>
      <c r="F22" s="15"/>
      <c r="G22" s="15"/>
      <c r="H22" s="138"/>
      <c r="I22" s="90" t="s">
        <v>11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229"/>
      <c r="Y22" s="229"/>
      <c r="AE22" s="24" t="s">
        <v>3</v>
      </c>
      <c r="AH22" s="92">
        <f>H20</f>
        <v>3.6240921429095442E-2</v>
      </c>
      <c r="AK22" s="24" t="s">
        <v>19</v>
      </c>
      <c r="AO22" s="92">
        <f>W14+X22</f>
        <v>8499</v>
      </c>
    </row>
    <row r="23" spans="2:41" ht="14.25" customHeight="1" thickBot="1" x14ac:dyDescent="0.25">
      <c r="D23" s="15"/>
      <c r="G23" s="93"/>
      <c r="H23" s="93"/>
      <c r="I23" s="230" t="s">
        <v>170</v>
      </c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91"/>
      <c r="X23" s="214">
        <v>2538</v>
      </c>
      <c r="Y23" s="231"/>
      <c r="AE23" s="24" t="s">
        <v>4</v>
      </c>
      <c r="AH23" s="92">
        <f>J20</f>
        <v>0.27804269679407234</v>
      </c>
      <c r="AK23" s="24" t="s">
        <v>20</v>
      </c>
      <c r="AO23" s="92">
        <f>W15</f>
        <v>1358</v>
      </c>
    </row>
    <row r="24" spans="2:41" ht="20.25" customHeight="1" x14ac:dyDescent="0.2">
      <c r="AE24" s="24" t="s">
        <v>21</v>
      </c>
      <c r="AH24" s="92" t="e">
        <f>#REF!</f>
        <v>#REF!</v>
      </c>
      <c r="AK24" s="24" t="s">
        <v>18</v>
      </c>
      <c r="AO24" s="92">
        <f>W16</f>
        <v>1467</v>
      </c>
    </row>
    <row r="25" spans="2:41" ht="20.25" customHeight="1" x14ac:dyDescent="0.2">
      <c r="AE25" s="24" t="s">
        <v>5</v>
      </c>
      <c r="AH25" s="92">
        <f>L20</f>
        <v>0.54045924730393957</v>
      </c>
      <c r="AK25" s="24" t="s">
        <v>13</v>
      </c>
      <c r="AO25" s="92">
        <f>W17</f>
        <v>1064</v>
      </c>
    </row>
    <row r="26" spans="2:41" ht="11.25" customHeight="1" x14ac:dyDescent="0.2">
      <c r="AE26" s="24" t="s">
        <v>7</v>
      </c>
      <c r="AH26" s="92">
        <f>P20</f>
        <v>3.6681094563861785E-3</v>
      </c>
      <c r="AK26" s="24" t="s">
        <v>14</v>
      </c>
      <c r="AO26" s="92">
        <f>W18</f>
        <v>1243</v>
      </c>
    </row>
    <row r="27" spans="2:41" x14ac:dyDescent="0.2">
      <c r="AE27" s="24" t="s">
        <v>6</v>
      </c>
      <c r="AH27" s="92">
        <f>R20</f>
        <v>0.12977771256694301</v>
      </c>
      <c r="AK27" s="24" t="s">
        <v>15</v>
      </c>
      <c r="AO27" s="92">
        <f>W20</f>
        <v>1</v>
      </c>
    </row>
    <row r="28" spans="2:41" x14ac:dyDescent="0.2">
      <c r="AE28" s="24" t="s">
        <v>22</v>
      </c>
      <c r="AH28" s="92">
        <f>T20</f>
        <v>1.0270706477881299E-3</v>
      </c>
    </row>
    <row r="44" spans="5:26" x14ac:dyDescent="0.2">
      <c r="E44" s="24">
        <v>431</v>
      </c>
      <c r="F44" s="24">
        <v>2956</v>
      </c>
      <c r="G44" s="24">
        <v>109</v>
      </c>
      <c r="H44" s="24">
        <v>7079</v>
      </c>
      <c r="I44" s="24">
        <v>299</v>
      </c>
      <c r="J44" s="24">
        <v>1656</v>
      </c>
      <c r="K44" s="24">
        <v>45</v>
      </c>
      <c r="S44" s="65"/>
      <c r="T44" s="65">
        <v>9161</v>
      </c>
      <c r="U44" s="65">
        <v>751</v>
      </c>
      <c r="V44" s="65">
        <v>1253</v>
      </c>
      <c r="W44" s="65">
        <v>1355</v>
      </c>
      <c r="X44" s="65">
        <v>13483</v>
      </c>
      <c r="Y44" s="65"/>
      <c r="Z44" s="65"/>
    </row>
    <row r="45" spans="5:26" x14ac:dyDescent="0.2">
      <c r="E45" s="65">
        <v>429</v>
      </c>
      <c r="F45" s="65">
        <v>3117</v>
      </c>
      <c r="G45" s="65">
        <v>134</v>
      </c>
      <c r="H45" s="65">
        <v>7913</v>
      </c>
      <c r="I45" s="65">
        <v>289</v>
      </c>
      <c r="J45" s="65">
        <v>1671</v>
      </c>
      <c r="K45" s="65">
        <v>58</v>
      </c>
    </row>
  </sheetData>
  <sheetProtection algorithmName="SHA-512" hashValue="cnyJScV87dEa/VMuHHOhMCrsz0oZCyNUpS5DjTARRNUapYvQ7NMSodA4oQ/SIaeqVxbARz4KGONSI30kBchmbg==" saltValue="3hA1N3dcecp9uaSKKG0Sog==" spinCount="100000" sheet="1" objects="1" scenarios="1"/>
  <mergeCells count="75">
    <mergeCell ref="A8:Y8"/>
    <mergeCell ref="A9:Y9"/>
    <mergeCell ref="AE10:AG10"/>
    <mergeCell ref="B11:B13"/>
    <mergeCell ref="H11:U11"/>
    <mergeCell ref="V11:V13"/>
    <mergeCell ref="W11:Y13"/>
    <mergeCell ref="Z11:Z13"/>
    <mergeCell ref="H12:I13"/>
    <mergeCell ref="J12:K13"/>
    <mergeCell ref="P13:Q13"/>
    <mergeCell ref="R13:S13"/>
    <mergeCell ref="T13:U13"/>
    <mergeCell ref="L12:O12"/>
    <mergeCell ref="L13:M13"/>
    <mergeCell ref="T14:U14"/>
    <mergeCell ref="W14:Y14"/>
    <mergeCell ref="H15:I15"/>
    <mergeCell ref="J15:K15"/>
    <mergeCell ref="L15:M15"/>
    <mergeCell ref="P15:Q15"/>
    <mergeCell ref="R15:S15"/>
    <mergeCell ref="T15:U15"/>
    <mergeCell ref="W15:Y15"/>
    <mergeCell ref="H14:I14"/>
    <mergeCell ref="J14:K14"/>
    <mergeCell ref="L14:M14"/>
    <mergeCell ref="P14:Q14"/>
    <mergeCell ref="R14:S14"/>
    <mergeCell ref="W16:Y16"/>
    <mergeCell ref="H17:I17"/>
    <mergeCell ref="J17:K17"/>
    <mergeCell ref="L17:M17"/>
    <mergeCell ref="P17:Q17"/>
    <mergeCell ref="R17:S17"/>
    <mergeCell ref="T17:U17"/>
    <mergeCell ref="W17:Y17"/>
    <mergeCell ref="H16:I16"/>
    <mergeCell ref="J16:K16"/>
    <mergeCell ref="L16:M16"/>
    <mergeCell ref="P16:Q16"/>
    <mergeCell ref="R16:S16"/>
    <mergeCell ref="T16:U16"/>
    <mergeCell ref="W18:Y18"/>
    <mergeCell ref="B19:G19"/>
    <mergeCell ref="H19:I19"/>
    <mergeCell ref="J19:K19"/>
    <mergeCell ref="L19:M19"/>
    <mergeCell ref="P19:Q19"/>
    <mergeCell ref="R19:S19"/>
    <mergeCell ref="T19:U19"/>
    <mergeCell ref="W19:Y19"/>
    <mergeCell ref="H18:I18"/>
    <mergeCell ref="J18:K18"/>
    <mergeCell ref="L18:M18"/>
    <mergeCell ref="P18:Q18"/>
    <mergeCell ref="R18:S18"/>
    <mergeCell ref="T18:U18"/>
    <mergeCell ref="N18:O18"/>
    <mergeCell ref="B20:G20"/>
    <mergeCell ref="H20:I20"/>
    <mergeCell ref="J20:K20"/>
    <mergeCell ref="L20:M20"/>
    <mergeCell ref="P20:Q20"/>
    <mergeCell ref="T20:U20"/>
    <mergeCell ref="W20:Y20"/>
    <mergeCell ref="X22:Y22"/>
    <mergeCell ref="I23:V23"/>
    <mergeCell ref="X23:Y23"/>
    <mergeCell ref="R20:S20"/>
    <mergeCell ref="N19:O19"/>
    <mergeCell ref="N20:O20"/>
    <mergeCell ref="N13:O13"/>
    <mergeCell ref="N14:O14"/>
    <mergeCell ref="N15:O15"/>
  </mergeCells>
  <printOptions horizontalCentered="1" verticalCentered="1"/>
  <pageMargins left="0.6692913385826772" right="0.43307086614173229" top="0.43307086614173229" bottom="0.70866141732283472" header="0.27559055118110237" footer="0.51181102362204722"/>
  <pageSetup scale="60" orientation="landscape" r:id="rId1"/>
  <headerFooter alignWithMargins="0">
    <oddHeader>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N149"/>
  <sheetViews>
    <sheetView showGridLines="0" showZeros="0" zoomScale="80" zoomScaleNormal="80" zoomScaleSheetLayoutView="80" workbookViewId="0">
      <selection activeCell="B11" sqref="B11:B13"/>
    </sheetView>
  </sheetViews>
  <sheetFormatPr baseColWidth="10" defaultColWidth="4.7109375" defaultRowHeight="12.75" x14ac:dyDescent="0.2"/>
  <cols>
    <col min="1" max="1" width="3.28515625" style="24" customWidth="1"/>
    <col min="2" max="4" width="4.7109375" style="24" customWidth="1"/>
    <col min="5" max="6" width="5" style="24" customWidth="1"/>
    <col min="7" max="7" width="10.42578125" style="24" customWidth="1"/>
    <col min="8" max="8" width="5" style="24" customWidth="1"/>
    <col min="9" max="9" width="6.42578125" style="24" customWidth="1"/>
    <col min="10" max="10" width="5" style="24" customWidth="1"/>
    <col min="11" max="11" width="7.42578125" style="24" customWidth="1"/>
    <col min="12" max="12" width="5" style="24" customWidth="1"/>
    <col min="13" max="15" width="7" style="24" customWidth="1"/>
    <col min="16" max="16" width="5" style="24" customWidth="1"/>
    <col min="17" max="17" width="7.7109375" style="24" customWidth="1"/>
    <col min="18" max="18" width="5" style="24" customWidth="1"/>
    <col min="19" max="19" width="6.85546875" style="24" customWidth="1"/>
    <col min="20" max="20" width="5" style="24" customWidth="1"/>
    <col min="21" max="21" width="6.28515625" style="24" customWidth="1"/>
    <col min="22" max="22" width="8.28515625" style="24" customWidth="1"/>
    <col min="23" max="23" width="4.5703125" style="24" customWidth="1"/>
    <col min="24" max="24" width="5" style="24" customWidth="1"/>
    <col min="25" max="25" width="6.42578125" style="24" customWidth="1"/>
    <col min="26" max="26" width="15.28515625" style="24" customWidth="1"/>
    <col min="27" max="27" width="5" style="24" customWidth="1"/>
    <col min="28" max="28" width="4.7109375" style="24" customWidth="1"/>
    <col min="29" max="31" width="4.7109375" style="24" hidden="1" customWidth="1"/>
    <col min="32" max="32" width="6.85546875" style="24" hidden="1" customWidth="1"/>
    <col min="33" max="38" width="4.7109375" style="24" hidden="1" customWidth="1"/>
    <col min="39" max="40" width="8.42578125" style="24" hidden="1" customWidth="1"/>
    <col min="41" max="16384" width="4.7109375" style="24"/>
  </cols>
  <sheetData>
    <row r="7" spans="1:31" x14ac:dyDescent="0.2">
      <c r="W7" s="25"/>
    </row>
    <row r="8" spans="1:31" ht="15.75" customHeight="1" x14ac:dyDescent="0.25">
      <c r="A8" s="209" t="s">
        <v>150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</row>
    <row r="9" spans="1:31" ht="15.75" customHeight="1" x14ac:dyDescent="0.2">
      <c r="A9" s="259" t="s">
        <v>171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</row>
    <row r="10" spans="1:31" ht="6.75" customHeight="1" thickBot="1" x14ac:dyDescent="0.25">
      <c r="F10" s="74"/>
      <c r="G10" s="74"/>
      <c r="H10" s="74"/>
      <c r="I10" s="74"/>
      <c r="J10" s="74"/>
      <c r="K10" s="74"/>
      <c r="AB10" s="75"/>
      <c r="AC10" s="260"/>
      <c r="AD10" s="260"/>
      <c r="AE10" s="260"/>
    </row>
    <row r="11" spans="1:31" ht="18" customHeight="1" thickBot="1" x14ac:dyDescent="0.25">
      <c r="B11" s="261" t="s">
        <v>0</v>
      </c>
      <c r="C11" s="175"/>
      <c r="D11" s="176"/>
      <c r="E11" s="176"/>
      <c r="F11" s="176"/>
      <c r="G11" s="176"/>
      <c r="H11" s="264" t="s">
        <v>1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6"/>
      <c r="V11" s="267" t="s">
        <v>36</v>
      </c>
      <c r="W11" s="270" t="s">
        <v>23</v>
      </c>
      <c r="X11" s="271"/>
      <c r="Y11" s="272"/>
      <c r="Z11" s="279" t="s">
        <v>35</v>
      </c>
    </row>
    <row r="12" spans="1:31" ht="17.25" customHeight="1" thickBot="1" x14ac:dyDescent="0.3">
      <c r="B12" s="262"/>
      <c r="C12" s="177" t="s">
        <v>12</v>
      </c>
      <c r="D12" s="178"/>
      <c r="E12" s="178"/>
      <c r="F12" s="178"/>
      <c r="G12" s="178"/>
      <c r="H12" s="281" t="s">
        <v>3</v>
      </c>
      <c r="I12" s="282"/>
      <c r="J12" s="281" t="s">
        <v>4</v>
      </c>
      <c r="K12" s="282"/>
      <c r="L12" s="220" t="s">
        <v>5</v>
      </c>
      <c r="M12" s="285"/>
      <c r="N12" s="285"/>
      <c r="O12" s="221"/>
      <c r="P12" s="179" t="s">
        <v>2</v>
      </c>
      <c r="Q12" s="180"/>
      <c r="R12" s="180"/>
      <c r="S12" s="180"/>
      <c r="T12" s="180"/>
      <c r="U12" s="180"/>
      <c r="V12" s="268"/>
      <c r="W12" s="273"/>
      <c r="X12" s="274"/>
      <c r="Y12" s="275"/>
      <c r="Z12" s="280"/>
    </row>
    <row r="13" spans="1:31" ht="20.25" customHeight="1" thickBot="1" x14ac:dyDescent="0.25">
      <c r="B13" s="263"/>
      <c r="C13" s="181"/>
      <c r="D13" s="182"/>
      <c r="E13" s="183"/>
      <c r="F13" s="183"/>
      <c r="G13" s="182"/>
      <c r="H13" s="283"/>
      <c r="I13" s="284"/>
      <c r="J13" s="283"/>
      <c r="K13" s="284"/>
      <c r="L13" s="220" t="s">
        <v>183</v>
      </c>
      <c r="M13" s="221"/>
      <c r="N13" s="220" t="s">
        <v>184</v>
      </c>
      <c r="O13" s="221"/>
      <c r="P13" s="220" t="s">
        <v>7</v>
      </c>
      <c r="Q13" s="221"/>
      <c r="R13" s="220" t="s">
        <v>6</v>
      </c>
      <c r="S13" s="221"/>
      <c r="T13" s="220" t="s">
        <v>22</v>
      </c>
      <c r="U13" s="285"/>
      <c r="V13" s="269"/>
      <c r="W13" s="276"/>
      <c r="X13" s="277"/>
      <c r="Y13" s="278"/>
      <c r="Z13" s="280"/>
    </row>
    <row r="14" spans="1:31" ht="20.100000000000001" customHeight="1" x14ac:dyDescent="0.2">
      <c r="B14" s="76">
        <v>1</v>
      </c>
      <c r="C14" s="77" t="s">
        <v>37</v>
      </c>
      <c r="D14" s="78"/>
      <c r="E14" s="18"/>
      <c r="F14" s="15"/>
      <c r="G14" s="15"/>
      <c r="H14" s="258"/>
      <c r="I14" s="223"/>
      <c r="J14" s="222"/>
      <c r="K14" s="223"/>
      <c r="L14" s="256">
        <v>7792</v>
      </c>
      <c r="M14" s="257"/>
      <c r="N14" s="222"/>
      <c r="O14" s="223"/>
      <c r="P14" s="256">
        <v>115</v>
      </c>
      <c r="Q14" s="257"/>
      <c r="R14" s="256">
        <v>1365</v>
      </c>
      <c r="S14" s="257"/>
      <c r="T14" s="256">
        <v>15</v>
      </c>
      <c r="U14" s="257"/>
      <c r="V14" s="184">
        <v>65</v>
      </c>
      <c r="W14" s="247">
        <f>SUM(H14:V14)</f>
        <v>9352</v>
      </c>
      <c r="X14" s="248"/>
      <c r="Y14" s="249"/>
      <c r="Z14" s="71">
        <f>W14/$W$19</f>
        <v>0.64416586306653811</v>
      </c>
    </row>
    <row r="15" spans="1:31" ht="20.100000000000001" customHeight="1" x14ac:dyDescent="0.2">
      <c r="B15" s="79">
        <v>2</v>
      </c>
      <c r="C15" s="80" t="s">
        <v>17</v>
      </c>
      <c r="D15" s="81"/>
      <c r="E15" s="82"/>
      <c r="F15" s="83"/>
      <c r="G15" s="83"/>
      <c r="H15" s="253"/>
      <c r="I15" s="225"/>
      <c r="J15" s="254">
        <v>1431</v>
      </c>
      <c r="K15" s="255"/>
      <c r="L15" s="224"/>
      <c r="M15" s="225"/>
      <c r="N15" s="224"/>
      <c r="O15" s="225"/>
      <c r="P15" s="224"/>
      <c r="Q15" s="225"/>
      <c r="R15" s="224"/>
      <c r="S15" s="225"/>
      <c r="T15" s="224"/>
      <c r="U15" s="225"/>
      <c r="V15" s="185"/>
      <c r="W15" s="247">
        <f t="shared" ref="W15:W19" si="0">SUM(H15:V15)</f>
        <v>1431</v>
      </c>
      <c r="X15" s="248"/>
      <c r="Y15" s="249"/>
      <c r="Z15" s="71">
        <f t="shared" ref="Z15:Z19" si="1">W15/$W$19</f>
        <v>9.8567295770767324E-2</v>
      </c>
    </row>
    <row r="16" spans="1:31" ht="20.100000000000001" customHeight="1" x14ac:dyDescent="0.2">
      <c r="B16" s="79">
        <v>3</v>
      </c>
      <c r="C16" s="80" t="s">
        <v>16</v>
      </c>
      <c r="D16" s="81"/>
      <c r="E16" s="82"/>
      <c r="F16" s="83"/>
      <c r="G16" s="83"/>
      <c r="H16" s="253"/>
      <c r="I16" s="225"/>
      <c r="J16" s="254">
        <v>1424</v>
      </c>
      <c r="K16" s="255"/>
      <c r="L16" s="224"/>
      <c r="M16" s="225"/>
      <c r="N16" s="186"/>
      <c r="O16" s="186"/>
      <c r="P16" s="224"/>
      <c r="Q16" s="225"/>
      <c r="R16" s="224"/>
      <c r="S16" s="225"/>
      <c r="T16" s="224"/>
      <c r="U16" s="225"/>
      <c r="V16" s="185"/>
      <c r="W16" s="247">
        <f t="shared" si="0"/>
        <v>1424</v>
      </c>
      <c r="X16" s="248"/>
      <c r="Y16" s="249"/>
      <c r="Z16" s="71">
        <f t="shared" si="1"/>
        <v>9.8085135693621706E-2</v>
      </c>
    </row>
    <row r="17" spans="2:39" ht="20.100000000000001" customHeight="1" x14ac:dyDescent="0.2">
      <c r="B17" s="76">
        <v>4</v>
      </c>
      <c r="C17" s="77" t="s">
        <v>8</v>
      </c>
      <c r="D17" s="78"/>
      <c r="E17" s="18"/>
      <c r="F17" s="15"/>
      <c r="G17" s="15"/>
      <c r="H17" s="250">
        <v>461</v>
      </c>
      <c r="I17" s="251"/>
      <c r="J17" s="252">
        <v>602</v>
      </c>
      <c r="K17" s="251"/>
      <c r="L17" s="224"/>
      <c r="M17" s="225"/>
      <c r="N17" s="186"/>
      <c r="O17" s="186"/>
      <c r="P17" s="224"/>
      <c r="Q17" s="225"/>
      <c r="R17" s="224"/>
      <c r="S17" s="225"/>
      <c r="T17" s="224"/>
      <c r="U17" s="225"/>
      <c r="V17" s="185"/>
      <c r="W17" s="247">
        <f t="shared" si="0"/>
        <v>1063</v>
      </c>
      <c r="X17" s="248"/>
      <c r="Y17" s="249"/>
      <c r="Z17" s="71">
        <f t="shared" si="1"/>
        <v>7.321945171511228E-2</v>
      </c>
    </row>
    <row r="18" spans="2:39" ht="20.100000000000001" customHeight="1" thickBot="1" x14ac:dyDescent="0.25">
      <c r="B18" s="84">
        <v>5</v>
      </c>
      <c r="C18" s="85" t="s">
        <v>9</v>
      </c>
      <c r="D18" s="86"/>
      <c r="E18" s="87"/>
      <c r="F18" s="88"/>
      <c r="G18" s="88"/>
      <c r="H18" s="242"/>
      <c r="I18" s="243"/>
      <c r="J18" s="244">
        <v>372</v>
      </c>
      <c r="K18" s="245"/>
      <c r="L18" s="244">
        <v>486</v>
      </c>
      <c r="M18" s="245"/>
      <c r="N18" s="244">
        <v>118</v>
      </c>
      <c r="O18" s="245"/>
      <c r="P18" s="246"/>
      <c r="Q18" s="243"/>
      <c r="R18" s="244">
        <v>272</v>
      </c>
      <c r="S18" s="245"/>
      <c r="T18" s="246"/>
      <c r="U18" s="243"/>
      <c r="V18" s="187"/>
      <c r="W18" s="233">
        <f t="shared" si="0"/>
        <v>1248</v>
      </c>
      <c r="X18" s="234"/>
      <c r="Y18" s="235"/>
      <c r="Z18" s="72">
        <f t="shared" si="1"/>
        <v>8.5962253753960605E-2</v>
      </c>
    </row>
    <row r="19" spans="2:39" ht="27.75" customHeight="1" thickBot="1" x14ac:dyDescent="0.25">
      <c r="B19" s="236" t="s">
        <v>10</v>
      </c>
      <c r="C19" s="237"/>
      <c r="D19" s="237"/>
      <c r="E19" s="237"/>
      <c r="F19" s="237"/>
      <c r="G19" s="237"/>
      <c r="H19" s="238">
        <f>SUM(H14:I18)</f>
        <v>461</v>
      </c>
      <c r="I19" s="217"/>
      <c r="J19" s="216">
        <f>SUM(J14:K18)</f>
        <v>3829</v>
      </c>
      <c r="K19" s="217"/>
      <c r="L19" s="216">
        <f>SUM(L14:M18)</f>
        <v>8278</v>
      </c>
      <c r="M19" s="217"/>
      <c r="N19" s="216">
        <f>SUM(N14:O18)</f>
        <v>118</v>
      </c>
      <c r="O19" s="217"/>
      <c r="P19" s="216">
        <f>SUM(P14:Q18)</f>
        <v>115</v>
      </c>
      <c r="Q19" s="217"/>
      <c r="R19" s="216">
        <f>SUM(R14:S18)</f>
        <v>1637</v>
      </c>
      <c r="S19" s="217"/>
      <c r="T19" s="216">
        <f>SUM(T14:U18)</f>
        <v>15</v>
      </c>
      <c r="U19" s="217"/>
      <c r="V19" s="188">
        <f>SUM(V14:V18)</f>
        <v>65</v>
      </c>
      <c r="W19" s="239">
        <f t="shared" si="0"/>
        <v>14518</v>
      </c>
      <c r="X19" s="240"/>
      <c r="Y19" s="241"/>
      <c r="Z19" s="19">
        <f t="shared" si="1"/>
        <v>1</v>
      </c>
    </row>
    <row r="20" spans="2:39" ht="25.5" customHeight="1" thickBot="1" x14ac:dyDescent="0.25">
      <c r="B20" s="214" t="s">
        <v>35</v>
      </c>
      <c r="C20" s="215"/>
      <c r="D20" s="215"/>
      <c r="E20" s="215"/>
      <c r="F20" s="215"/>
      <c r="G20" s="232"/>
      <c r="H20" s="218">
        <f>H19/$W$19</f>
        <v>3.1753685080589615E-2</v>
      </c>
      <c r="I20" s="219"/>
      <c r="J20" s="218">
        <f>J19/$W$19</f>
        <v>0.26374156219864997</v>
      </c>
      <c r="K20" s="219"/>
      <c r="L20" s="218">
        <f>L19/$W$19</f>
        <v>0.57018873123019698</v>
      </c>
      <c r="M20" s="219"/>
      <c r="N20" s="218">
        <f>N19/$W$19</f>
        <v>8.1278413004546076E-3</v>
      </c>
      <c r="O20" s="219"/>
      <c r="P20" s="218">
        <f>P19/$W$19</f>
        <v>7.9212012673922031E-3</v>
      </c>
      <c r="Q20" s="219"/>
      <c r="R20" s="218">
        <f>R19/$W$19</f>
        <v>0.11275657804105249</v>
      </c>
      <c r="S20" s="219"/>
      <c r="T20" s="218">
        <f>T19/$W$19</f>
        <v>1.0332001653120264E-3</v>
      </c>
      <c r="U20" s="219"/>
      <c r="V20" s="73">
        <f>V19/$W$19</f>
        <v>4.4772007163521145E-3</v>
      </c>
      <c r="W20" s="226">
        <v>1</v>
      </c>
      <c r="X20" s="227"/>
      <c r="Y20" s="228"/>
      <c r="Z20" s="15"/>
    </row>
    <row r="21" spans="2:39" ht="15" customHeight="1" thickBot="1" x14ac:dyDescent="0.25"/>
    <row r="22" spans="2:39" ht="14.25" customHeight="1" thickBot="1" x14ac:dyDescent="0.3">
      <c r="B22" s="89"/>
      <c r="C22" s="15"/>
      <c r="D22" s="15"/>
      <c r="E22" s="15"/>
      <c r="F22" s="15"/>
      <c r="G22" s="15"/>
      <c r="H22" s="138"/>
      <c r="I22" s="90" t="s">
        <v>11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229"/>
      <c r="W22" s="229"/>
      <c r="AC22" s="24" t="s">
        <v>3</v>
      </c>
      <c r="AF22" s="92">
        <f>H20</f>
        <v>3.1753685080589615E-2</v>
      </c>
      <c r="AI22" s="24" t="s">
        <v>19</v>
      </c>
      <c r="AM22" s="92">
        <f>U14+V22</f>
        <v>0</v>
      </c>
    </row>
    <row r="23" spans="2:39" ht="14.25" customHeight="1" thickBot="1" x14ac:dyDescent="0.3">
      <c r="D23" s="15"/>
      <c r="G23" s="93"/>
      <c r="H23" s="93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4"/>
      <c r="W23" s="94"/>
      <c r="AC23" s="24" t="s">
        <v>4</v>
      </c>
      <c r="AF23" s="92">
        <f>J20</f>
        <v>0.26374156219864997</v>
      </c>
      <c r="AI23" s="24" t="s">
        <v>20</v>
      </c>
      <c r="AM23" s="92">
        <f>U15</f>
        <v>0</v>
      </c>
    </row>
    <row r="24" spans="2:39" ht="14.25" customHeight="1" thickBot="1" x14ac:dyDescent="0.3">
      <c r="D24" s="15"/>
      <c r="G24" s="93"/>
      <c r="H24" s="93"/>
      <c r="I24" s="230" t="s">
        <v>172</v>
      </c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88"/>
      <c r="U24" s="214">
        <v>2138</v>
      </c>
      <c r="V24" s="231"/>
      <c r="W24" s="94"/>
      <c r="AF24" s="92"/>
      <c r="AM24" s="92"/>
    </row>
    <row r="25" spans="2:39" ht="20.25" customHeight="1" x14ac:dyDescent="0.2">
      <c r="AC25" s="24" t="s">
        <v>21</v>
      </c>
      <c r="AF25" s="92" t="e">
        <f>#REF!</f>
        <v>#REF!</v>
      </c>
      <c r="AI25" s="24" t="s">
        <v>18</v>
      </c>
      <c r="AM25" s="92">
        <f>U16</f>
        <v>0</v>
      </c>
    </row>
    <row r="26" spans="2:39" ht="20.25" customHeight="1" x14ac:dyDescent="0.2">
      <c r="AC26" s="24" t="s">
        <v>5</v>
      </c>
      <c r="AF26" s="92">
        <f>L20</f>
        <v>0.57018873123019698</v>
      </c>
      <c r="AI26" s="24" t="s">
        <v>13</v>
      </c>
      <c r="AM26" s="92">
        <f>U17</f>
        <v>0</v>
      </c>
    </row>
    <row r="27" spans="2:39" ht="11.25" customHeight="1" x14ac:dyDescent="0.2">
      <c r="AC27" s="24" t="s">
        <v>7</v>
      </c>
      <c r="AF27" s="92">
        <f>N20</f>
        <v>8.1278413004546076E-3</v>
      </c>
      <c r="AI27" s="24" t="s">
        <v>14</v>
      </c>
      <c r="AM27" s="92">
        <f>U18</f>
        <v>0</v>
      </c>
    </row>
    <row r="28" spans="2:39" x14ac:dyDescent="0.2">
      <c r="AC28" s="24" t="s">
        <v>6</v>
      </c>
      <c r="AF28" s="92">
        <f>P20</f>
        <v>7.9212012673922031E-3</v>
      </c>
      <c r="AI28" s="24" t="s">
        <v>15</v>
      </c>
      <c r="AM28" s="92">
        <f>U20</f>
        <v>0</v>
      </c>
    </row>
    <row r="29" spans="2:39" x14ac:dyDescent="0.2">
      <c r="AC29" s="24" t="s">
        <v>22</v>
      </c>
      <c r="AF29" s="92">
        <f>R20</f>
        <v>0.11275657804105249</v>
      </c>
    </row>
    <row r="45" spans="5:24" x14ac:dyDescent="0.2">
      <c r="Q45" s="65"/>
      <c r="R45" s="65">
        <v>10192</v>
      </c>
      <c r="S45" s="65">
        <v>807</v>
      </c>
      <c r="T45" s="65">
        <v>1301</v>
      </c>
      <c r="U45" s="65">
        <v>1497</v>
      </c>
      <c r="V45" s="65">
        <v>14787</v>
      </c>
      <c r="W45" s="65"/>
      <c r="X45" s="65"/>
    </row>
    <row r="46" spans="5:24" x14ac:dyDescent="0.2">
      <c r="E46" s="65">
        <v>429</v>
      </c>
      <c r="F46" s="65">
        <v>3117</v>
      </c>
      <c r="G46" s="65">
        <v>134</v>
      </c>
      <c r="H46" s="65">
        <v>7913</v>
      </c>
      <c r="I46" s="65">
        <v>289</v>
      </c>
      <c r="J46" s="65">
        <v>1671</v>
      </c>
      <c r="K46" s="65">
        <v>58</v>
      </c>
    </row>
    <row r="51" spans="1:1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s="41" customFormat="1" ht="24.75" customHeight="1" x14ac:dyDescent="0.2">
      <c r="A53" s="95"/>
      <c r="B53" s="286"/>
      <c r="C53" s="286"/>
      <c r="D53" s="286"/>
      <c r="E53" s="286"/>
      <c r="F53" s="286"/>
      <c r="G53" s="286"/>
      <c r="H53" s="289"/>
      <c r="I53" s="289"/>
      <c r="J53" s="286"/>
      <c r="K53" s="286"/>
      <c r="L53" s="95"/>
    </row>
    <row r="54" spans="1:12" s="41" customFormat="1" ht="24.75" customHeight="1" x14ac:dyDescent="0.2">
      <c r="A54" s="95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95"/>
    </row>
    <row r="55" spans="1:12" x14ac:dyDescent="0.2">
      <c r="A55" s="15"/>
      <c r="B55" s="15"/>
      <c r="C55" s="15"/>
      <c r="D55" s="15"/>
      <c r="E55" s="15"/>
      <c r="F55" s="15"/>
      <c r="G55" s="15"/>
      <c r="H55" s="96"/>
      <c r="I55" s="15"/>
      <c r="J55" s="15"/>
      <c r="K55" s="15"/>
      <c r="L55" s="15"/>
    </row>
    <row r="56" spans="1:12" x14ac:dyDescent="0.2">
      <c r="A56" s="15"/>
      <c r="B56" s="15"/>
      <c r="C56" s="15"/>
      <c r="D56" s="15"/>
      <c r="E56" s="15"/>
      <c r="F56" s="15"/>
      <c r="G56" s="15"/>
      <c r="H56" s="96"/>
      <c r="I56" s="15"/>
      <c r="J56" s="15"/>
      <c r="K56" s="15"/>
      <c r="L56" s="15"/>
    </row>
    <row r="57" spans="1:12" x14ac:dyDescent="0.2">
      <c r="A57" s="15"/>
      <c r="B57" s="15"/>
      <c r="C57" s="15"/>
      <c r="D57" s="15"/>
      <c r="E57" s="15"/>
      <c r="F57" s="15"/>
      <c r="G57" s="15"/>
      <c r="H57" s="96"/>
      <c r="I57" s="15"/>
      <c r="J57" s="15"/>
      <c r="K57" s="15"/>
      <c r="L57" s="15"/>
    </row>
    <row r="58" spans="1:12" x14ac:dyDescent="0.2">
      <c r="A58" s="15"/>
      <c r="B58" s="15"/>
      <c r="C58" s="15"/>
      <c r="D58" s="15"/>
      <c r="E58" s="15"/>
      <c r="F58" s="15"/>
      <c r="G58" s="15"/>
      <c r="H58" s="96"/>
      <c r="I58" s="15"/>
      <c r="J58" s="15"/>
      <c r="K58" s="15"/>
      <c r="L58" s="15"/>
    </row>
    <row r="59" spans="1:12" x14ac:dyDescent="0.2">
      <c r="A59" s="15"/>
      <c r="B59" s="15"/>
      <c r="C59" s="15"/>
      <c r="D59" s="15"/>
      <c r="E59" s="15"/>
      <c r="F59" s="15"/>
      <c r="G59" s="15"/>
      <c r="H59" s="96"/>
      <c r="I59" s="15"/>
      <c r="J59" s="15"/>
      <c r="K59" s="15"/>
      <c r="L59" s="15"/>
    </row>
    <row r="60" spans="1:12" x14ac:dyDescent="0.2">
      <c r="A60" s="15"/>
      <c r="B60" s="15"/>
      <c r="C60" s="15"/>
      <c r="D60" s="15"/>
      <c r="E60" s="15"/>
      <c r="F60" s="15"/>
      <c r="G60" s="15"/>
      <c r="H60" s="96"/>
      <c r="I60" s="15"/>
      <c r="J60" s="15"/>
      <c r="K60" s="15"/>
      <c r="L60" s="15"/>
    </row>
    <row r="61" spans="1:12" x14ac:dyDescent="0.2">
      <c r="A61" s="15"/>
      <c r="B61" s="15"/>
      <c r="C61" s="15"/>
      <c r="D61" s="15"/>
      <c r="E61" s="15"/>
      <c r="F61" s="15"/>
      <c r="G61" s="15"/>
      <c r="H61" s="96"/>
      <c r="I61" s="15"/>
      <c r="J61" s="15"/>
      <c r="K61" s="15"/>
      <c r="L61" s="15"/>
    </row>
    <row r="62" spans="1:12" x14ac:dyDescent="0.2">
      <c r="A62" s="15"/>
      <c r="B62" s="15"/>
      <c r="C62" s="15"/>
      <c r="D62" s="15"/>
      <c r="E62" s="15"/>
      <c r="F62" s="15"/>
      <c r="G62" s="15"/>
      <c r="H62" s="96"/>
      <c r="I62" s="15"/>
      <c r="J62" s="15"/>
      <c r="K62" s="15"/>
      <c r="L62" s="15"/>
    </row>
    <row r="63" spans="1:12" x14ac:dyDescent="0.2">
      <c r="A63" s="15"/>
      <c r="B63" s="15"/>
      <c r="C63" s="15"/>
      <c r="D63" s="15"/>
      <c r="E63" s="15"/>
      <c r="F63" s="15"/>
      <c r="G63" s="15"/>
      <c r="H63" s="96"/>
      <c r="I63" s="15"/>
      <c r="J63" s="15"/>
      <c r="K63" s="15"/>
      <c r="L63" s="15"/>
    </row>
    <row r="64" spans="1:12" x14ac:dyDescent="0.2">
      <c r="A64" s="15"/>
      <c r="B64" s="15"/>
      <c r="C64" s="15"/>
      <c r="D64" s="15"/>
      <c r="E64" s="15"/>
      <c r="F64" s="15"/>
      <c r="G64" s="15"/>
      <c r="H64" s="97"/>
      <c r="I64" s="15"/>
      <c r="J64" s="15"/>
      <c r="K64" s="15"/>
      <c r="L64" s="15"/>
    </row>
    <row r="65" spans="1:12" x14ac:dyDescent="0.2">
      <c r="A65" s="15"/>
      <c r="B65" s="15"/>
      <c r="C65" s="15"/>
      <c r="D65" s="15"/>
      <c r="E65" s="15"/>
      <c r="F65" s="15"/>
      <c r="G65" s="15"/>
      <c r="H65" s="97"/>
      <c r="I65" s="15"/>
      <c r="J65" s="15"/>
      <c r="K65" s="15"/>
      <c r="L65" s="15"/>
    </row>
    <row r="66" spans="1:12" x14ac:dyDescent="0.2">
      <c r="A66" s="15"/>
      <c r="B66" s="15"/>
      <c r="C66" s="15"/>
      <c r="D66" s="15"/>
      <c r="E66" s="15"/>
      <c r="F66" s="15"/>
      <c r="G66" s="15"/>
      <c r="H66" s="96"/>
      <c r="I66" s="15"/>
      <c r="J66" s="15"/>
      <c r="K66" s="15"/>
      <c r="L66" s="15"/>
    </row>
    <row r="67" spans="1:12" x14ac:dyDescent="0.2">
      <c r="A67" s="15"/>
      <c r="B67" s="15"/>
      <c r="C67" s="15"/>
      <c r="D67" s="15"/>
      <c r="E67" s="15"/>
      <c r="F67" s="15"/>
      <c r="G67" s="15"/>
      <c r="H67" s="96"/>
      <c r="I67" s="15"/>
      <c r="J67" s="15"/>
      <c r="K67" s="15"/>
      <c r="L67" s="15"/>
    </row>
    <row r="68" spans="1:12" x14ac:dyDescent="0.2">
      <c r="A68" s="15"/>
      <c r="B68" s="15"/>
      <c r="C68" s="15"/>
      <c r="D68" s="15"/>
      <c r="E68" s="15"/>
      <c r="F68" s="15"/>
      <c r="G68" s="15"/>
      <c r="H68" s="96"/>
      <c r="I68" s="15"/>
      <c r="J68" s="15"/>
      <c r="K68" s="15"/>
      <c r="L68" s="15"/>
    </row>
    <row r="69" spans="1:12" x14ac:dyDescent="0.2">
      <c r="A69" s="15"/>
      <c r="B69" s="16"/>
      <c r="C69" s="15"/>
      <c r="D69" s="15"/>
      <c r="E69" s="15"/>
      <c r="F69" s="15"/>
      <c r="G69" s="15"/>
      <c r="H69" s="96"/>
      <c r="I69" s="15"/>
      <c r="J69" s="15"/>
      <c r="K69" s="15"/>
      <c r="L69" s="15"/>
    </row>
    <row r="70" spans="1:12" x14ac:dyDescent="0.2">
      <c r="A70" s="15"/>
      <c r="B70" s="15"/>
      <c r="C70" s="15"/>
      <c r="D70" s="15"/>
      <c r="E70" s="15"/>
      <c r="F70" s="15"/>
      <c r="G70" s="15"/>
      <c r="H70" s="96"/>
      <c r="I70" s="15"/>
      <c r="J70" s="15"/>
      <c r="K70" s="15"/>
      <c r="L70" s="15"/>
    </row>
    <row r="71" spans="1:12" x14ac:dyDescent="0.2">
      <c r="A71" s="15"/>
      <c r="B71" s="16"/>
      <c r="C71" s="15"/>
      <c r="D71" s="15"/>
      <c r="E71" s="15"/>
      <c r="F71" s="15"/>
      <c r="G71" s="15"/>
      <c r="H71" s="96"/>
      <c r="I71" s="15"/>
      <c r="J71" s="15"/>
      <c r="K71" s="15"/>
      <c r="L71" s="15"/>
    </row>
    <row r="72" spans="1:12" x14ac:dyDescent="0.2">
      <c r="A72" s="15"/>
      <c r="B72" s="16"/>
      <c r="C72" s="15"/>
      <c r="D72" s="15"/>
      <c r="E72" s="15"/>
      <c r="F72" s="15"/>
      <c r="G72" s="15"/>
      <c r="H72" s="96"/>
      <c r="I72" s="15"/>
      <c r="J72" s="15"/>
      <c r="K72" s="15"/>
      <c r="L72" s="15"/>
    </row>
    <row r="73" spans="1:12" x14ac:dyDescent="0.2">
      <c r="A73" s="15"/>
      <c r="B73" s="15"/>
      <c r="C73" s="15"/>
      <c r="D73" s="15"/>
      <c r="E73" s="15"/>
      <c r="F73" s="15"/>
      <c r="G73" s="15"/>
      <c r="H73" s="96"/>
      <c r="I73" s="15"/>
      <c r="J73" s="15"/>
      <c r="K73" s="15"/>
      <c r="L73" s="15"/>
    </row>
    <row r="74" spans="1:12" x14ac:dyDescent="0.2">
      <c r="A74" s="15"/>
      <c r="B74" s="15"/>
      <c r="C74" s="15"/>
      <c r="D74" s="15"/>
      <c r="E74" s="15"/>
      <c r="F74" s="15"/>
      <c r="G74" s="15"/>
      <c r="H74" s="96"/>
      <c r="I74" s="15"/>
      <c r="J74" s="15"/>
      <c r="K74" s="15"/>
      <c r="L74" s="15"/>
    </row>
    <row r="75" spans="1:12" x14ac:dyDescent="0.2">
      <c r="A75" s="15"/>
      <c r="B75" s="15"/>
      <c r="C75" s="15"/>
      <c r="D75" s="15"/>
      <c r="E75" s="15"/>
      <c r="F75" s="15"/>
      <c r="G75" s="15"/>
      <c r="H75" s="96"/>
      <c r="I75" s="15"/>
      <c r="J75" s="15"/>
      <c r="K75" s="15"/>
      <c r="L75" s="15"/>
    </row>
    <row r="76" spans="1:12" x14ac:dyDescent="0.2">
      <c r="A76" s="15"/>
      <c r="B76" s="15"/>
      <c r="C76" s="15"/>
      <c r="D76" s="15"/>
      <c r="E76" s="15"/>
      <c r="F76" s="15"/>
      <c r="G76" s="15"/>
      <c r="H76" s="96"/>
      <c r="I76" s="15"/>
      <c r="J76" s="15"/>
      <c r="K76" s="15"/>
      <c r="L76" s="15"/>
    </row>
    <row r="77" spans="1:12" x14ac:dyDescent="0.2">
      <c r="A77" s="15"/>
      <c r="B77" s="15"/>
      <c r="C77" s="15"/>
      <c r="D77" s="15"/>
      <c r="E77" s="15"/>
      <c r="F77" s="15"/>
      <c r="G77" s="15"/>
      <c r="H77" s="96"/>
      <c r="I77" s="15"/>
      <c r="J77" s="15"/>
      <c r="K77" s="15"/>
      <c r="L77" s="15"/>
    </row>
    <row r="78" spans="1:12" x14ac:dyDescent="0.2">
      <c r="A78" s="15"/>
      <c r="B78" s="15"/>
      <c r="C78" s="15"/>
      <c r="D78" s="15"/>
      <c r="E78" s="15"/>
      <c r="F78" s="15"/>
      <c r="G78" s="15"/>
      <c r="H78" s="96"/>
      <c r="I78" s="15"/>
      <c r="J78" s="15"/>
      <c r="K78" s="15"/>
      <c r="L78" s="15"/>
    </row>
    <row r="79" spans="1:12" x14ac:dyDescent="0.2">
      <c r="A79" s="15"/>
      <c r="B79" s="15"/>
      <c r="C79" s="15"/>
      <c r="D79" s="15"/>
      <c r="E79" s="15"/>
      <c r="F79" s="15"/>
      <c r="G79" s="15"/>
      <c r="H79" s="96"/>
      <c r="I79" s="15"/>
      <c r="J79" s="15"/>
      <c r="K79" s="15"/>
      <c r="L79" s="15"/>
    </row>
    <row r="80" spans="1:12" x14ac:dyDescent="0.2">
      <c r="A80" s="15"/>
      <c r="B80" s="15"/>
      <c r="C80" s="15"/>
      <c r="D80" s="15"/>
      <c r="E80" s="15"/>
      <c r="F80" s="15"/>
      <c r="G80" s="15"/>
      <c r="H80" s="96"/>
      <c r="I80" s="15"/>
      <c r="J80" s="15"/>
      <c r="K80" s="15"/>
      <c r="L80" s="15"/>
    </row>
    <row r="81" spans="1:12" x14ac:dyDescent="0.2">
      <c r="A81" s="15"/>
      <c r="B81" s="15"/>
      <c r="C81" s="15"/>
      <c r="D81" s="15"/>
      <c r="E81" s="15"/>
      <c r="F81" s="15"/>
      <c r="G81" s="15"/>
      <c r="H81" s="96"/>
      <c r="I81" s="15"/>
      <c r="J81" s="15"/>
      <c r="K81" s="15"/>
      <c r="L81" s="15"/>
    </row>
    <row r="82" spans="1:12" x14ac:dyDescent="0.2">
      <c r="A82" s="15"/>
      <c r="B82" s="15"/>
      <c r="C82" s="15"/>
      <c r="D82" s="15"/>
      <c r="E82" s="15"/>
      <c r="F82" s="15"/>
      <c r="G82" s="15"/>
      <c r="H82" s="96"/>
      <c r="I82" s="15"/>
      <c r="J82" s="15"/>
      <c r="K82" s="15"/>
      <c r="L82" s="15"/>
    </row>
    <row r="83" spans="1:12" x14ac:dyDescent="0.2">
      <c r="A83" s="15"/>
      <c r="B83" s="15"/>
      <c r="C83" s="15"/>
      <c r="D83" s="15"/>
      <c r="E83" s="15"/>
      <c r="F83" s="15"/>
      <c r="G83" s="15"/>
      <c r="H83" s="96"/>
      <c r="I83" s="15"/>
      <c r="J83" s="15"/>
      <c r="K83" s="15"/>
      <c r="L83" s="15"/>
    </row>
    <row r="84" spans="1:12" ht="19.5" customHeight="1" x14ac:dyDescent="0.2">
      <c r="A84" s="15"/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15"/>
    </row>
    <row r="85" spans="1:12" x14ac:dyDescent="0.2">
      <c r="A85" s="15"/>
      <c r="B85" s="15"/>
      <c r="C85" s="15"/>
      <c r="D85" s="15"/>
      <c r="E85" s="15"/>
      <c r="F85" s="15"/>
      <c r="G85" s="15"/>
      <c r="H85" s="190"/>
      <c r="I85" s="15"/>
      <c r="J85" s="15"/>
      <c r="K85" s="15"/>
      <c r="L85" s="15"/>
    </row>
    <row r="86" spans="1:12" x14ac:dyDescent="0.2">
      <c r="A86" s="15"/>
      <c r="B86" s="15"/>
      <c r="C86" s="15"/>
      <c r="D86" s="15"/>
      <c r="E86" s="15"/>
      <c r="F86" s="15"/>
      <c r="G86" s="15"/>
      <c r="H86" s="190"/>
      <c r="I86" s="15"/>
      <c r="J86" s="15"/>
      <c r="K86" s="15"/>
      <c r="L86" s="15"/>
    </row>
    <row r="87" spans="1:12" x14ac:dyDescent="0.2">
      <c r="A87" s="15"/>
      <c r="B87" s="15"/>
      <c r="C87" s="15"/>
      <c r="D87" s="15"/>
      <c r="E87" s="15"/>
      <c r="F87" s="15"/>
      <c r="G87" s="15"/>
      <c r="H87" s="190"/>
      <c r="I87" s="15"/>
      <c r="J87" s="15"/>
      <c r="K87" s="15"/>
      <c r="L87" s="15"/>
    </row>
    <row r="88" spans="1:12" x14ac:dyDescent="0.2">
      <c r="A88" s="15"/>
      <c r="B88" s="15"/>
      <c r="C88" s="15"/>
      <c r="D88" s="15"/>
      <c r="E88" s="15"/>
      <c r="F88" s="15"/>
      <c r="G88" s="15"/>
      <c r="H88" s="190"/>
      <c r="I88" s="15"/>
      <c r="J88" s="15"/>
      <c r="K88" s="15"/>
      <c r="L88" s="15"/>
    </row>
    <row r="89" spans="1:12" x14ac:dyDescent="0.2">
      <c r="A89" s="15"/>
      <c r="B89" s="15"/>
      <c r="C89" s="15"/>
      <c r="D89" s="15"/>
      <c r="E89" s="15"/>
      <c r="F89" s="15"/>
      <c r="G89" s="15"/>
      <c r="H89" s="190"/>
      <c r="I89" s="15"/>
      <c r="J89" s="15"/>
      <c r="K89" s="15"/>
      <c r="L89" s="15"/>
    </row>
    <row r="90" spans="1:12" x14ac:dyDescent="0.2">
      <c r="A90" s="15"/>
      <c r="B90" s="15"/>
      <c r="C90" s="15"/>
      <c r="D90" s="15"/>
      <c r="E90" s="15"/>
      <c r="F90" s="15"/>
      <c r="G90" s="15"/>
      <c r="H90" s="190"/>
      <c r="I90" s="15"/>
      <c r="J90" s="15"/>
      <c r="K90" s="15"/>
      <c r="L90" s="15"/>
    </row>
    <row r="91" spans="1:12" x14ac:dyDescent="0.2">
      <c r="A91" s="15"/>
      <c r="B91" s="15"/>
      <c r="C91" s="15"/>
      <c r="D91" s="15"/>
      <c r="E91" s="15"/>
      <c r="F91" s="15"/>
      <c r="G91" s="15"/>
      <c r="H91" s="190"/>
      <c r="I91" s="15"/>
      <c r="J91" s="15"/>
      <c r="K91" s="15"/>
      <c r="L91" s="15"/>
    </row>
    <row r="92" spans="1:12" x14ac:dyDescent="0.2">
      <c r="A92" s="15"/>
      <c r="B92" s="15"/>
      <c r="C92" s="15"/>
      <c r="D92" s="15"/>
      <c r="E92" s="15"/>
      <c r="F92" s="15"/>
      <c r="G92" s="15"/>
      <c r="H92" s="190"/>
      <c r="I92" s="15"/>
      <c r="J92" s="15"/>
      <c r="K92" s="15"/>
      <c r="L92" s="15"/>
    </row>
    <row r="93" spans="1:1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</sheetData>
  <sheetProtection algorithmName="SHA-512" hashValue="LoooaJZfWk00GW1yNHlp+2ksN4z9xR4hf4YVhXSxOp+U3Gd6TmOl/3LkaHi1Mh3yPnniHDPXN1kQIec/R9XFmw==" saltValue="PPrrcOvxVYPokaF8hV3pqw==" spinCount="100000" sheet="1" objects="1" scenarios="1"/>
  <mergeCells count="80">
    <mergeCell ref="A8:W8"/>
    <mergeCell ref="A9:W9"/>
    <mergeCell ref="AC10:AE10"/>
    <mergeCell ref="B11:B13"/>
    <mergeCell ref="H12:I13"/>
    <mergeCell ref="J12:K13"/>
    <mergeCell ref="N13:O13"/>
    <mergeCell ref="P13:Q13"/>
    <mergeCell ref="R13:S13"/>
    <mergeCell ref="H11:U11"/>
    <mergeCell ref="V11:V13"/>
    <mergeCell ref="W11:Y13"/>
    <mergeCell ref="Z11:Z13"/>
    <mergeCell ref="L12:O12"/>
    <mergeCell ref="L13:M13"/>
    <mergeCell ref="T13:U13"/>
    <mergeCell ref="H15:I15"/>
    <mergeCell ref="J15:K15"/>
    <mergeCell ref="L15:M15"/>
    <mergeCell ref="N15:O15"/>
    <mergeCell ref="P15:Q15"/>
    <mergeCell ref="H14:I14"/>
    <mergeCell ref="J14:K14"/>
    <mergeCell ref="L14:M14"/>
    <mergeCell ref="N14:O14"/>
    <mergeCell ref="P14:Q14"/>
    <mergeCell ref="H16:I16"/>
    <mergeCell ref="J16:K16"/>
    <mergeCell ref="L16:M16"/>
    <mergeCell ref="P16:Q16"/>
    <mergeCell ref="R16:S16"/>
    <mergeCell ref="H17:I17"/>
    <mergeCell ref="J17:K17"/>
    <mergeCell ref="L17:M17"/>
    <mergeCell ref="P17:Q17"/>
    <mergeCell ref="R17:S17"/>
    <mergeCell ref="P19:Q19"/>
    <mergeCell ref="R19:S19"/>
    <mergeCell ref="H18:I18"/>
    <mergeCell ref="J18:K18"/>
    <mergeCell ref="L18:M18"/>
    <mergeCell ref="N18:O18"/>
    <mergeCell ref="P18:Q18"/>
    <mergeCell ref="R18:S18"/>
    <mergeCell ref="B19:G19"/>
    <mergeCell ref="H19:I19"/>
    <mergeCell ref="J19:K19"/>
    <mergeCell ref="L19:M19"/>
    <mergeCell ref="N19:O19"/>
    <mergeCell ref="B54:K54"/>
    <mergeCell ref="B84:K84"/>
    <mergeCell ref="R20:S20"/>
    <mergeCell ref="V22:W22"/>
    <mergeCell ref="I24:T24"/>
    <mergeCell ref="U24:V24"/>
    <mergeCell ref="B53:G53"/>
    <mergeCell ref="H53:I53"/>
    <mergeCell ref="J53:K53"/>
    <mergeCell ref="B20:G20"/>
    <mergeCell ref="H20:I20"/>
    <mergeCell ref="J20:K20"/>
    <mergeCell ref="L20:M20"/>
    <mergeCell ref="N20:O20"/>
    <mergeCell ref="P20:Q20"/>
    <mergeCell ref="T15:U15"/>
    <mergeCell ref="W15:Y15"/>
    <mergeCell ref="R15:S15"/>
    <mergeCell ref="T14:U14"/>
    <mergeCell ref="W14:Y14"/>
    <mergeCell ref="R14:S14"/>
    <mergeCell ref="T16:U16"/>
    <mergeCell ref="W16:Y16"/>
    <mergeCell ref="T17:U17"/>
    <mergeCell ref="W17:Y17"/>
    <mergeCell ref="W18:Y18"/>
    <mergeCell ref="T19:U19"/>
    <mergeCell ref="W19:Y19"/>
    <mergeCell ref="T20:U20"/>
    <mergeCell ref="W20:Y20"/>
    <mergeCell ref="T18:U18"/>
  </mergeCells>
  <printOptions horizontalCentered="1"/>
  <pageMargins left="0.47244094488188981" right="0.23622047244094491" top="0.6692913385826772" bottom="0.74803149606299213" header="0.51181102362204722" footer="0.35433070866141736"/>
  <pageSetup scale="65" orientation="landscape" horizontalDpi="4294967292" verticalDpi="36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1CAD13C7FEF446870B69B5736428A6" ma:contentTypeVersion="0" ma:contentTypeDescription="Crear nuevo documento." ma:contentTypeScope="" ma:versionID="1919b7c4a1113c3871ee08ce4f5449a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8E1D83-9EAD-4996-ACC5-50BFA337A5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CE8E6E-FB48-4FDC-A10E-D855732437F0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247C7C5-DE4C-40EA-B9AB-B1DF60FA6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COMPARATIVO</vt:lpstr>
      <vt:lpstr>FEBRERO-JUNIO 2019</vt:lpstr>
      <vt:lpstr>AGOSTO-DICIEMBRE 2019</vt:lpstr>
      <vt:lpstr>'AGOSTO-DICIEMBRE 2019'!Área_de_impresión</vt:lpstr>
      <vt:lpstr>COMPARATIVO!Área_de_impresión</vt:lpstr>
      <vt:lpstr>'FEBRERO-JUNIO 2019'!Área_de_impresión</vt:lpstr>
      <vt:lpstr>'AGOSTO-DICIEMBRE 2019'!Títulos_a_imprimir</vt:lpstr>
    </vt:vector>
  </TitlesOfParts>
  <Company>FAM. LOPEZ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LOPEZ FRANCO</dc:creator>
  <cp:lastModifiedBy>Usuario de Windows</cp:lastModifiedBy>
  <cp:lastPrinted>2015-05-05T17:01:27Z</cp:lastPrinted>
  <dcterms:created xsi:type="dcterms:W3CDTF">2000-02-01T00:29:10Z</dcterms:created>
  <dcterms:modified xsi:type="dcterms:W3CDTF">2020-02-07T18:39:44Z</dcterms:modified>
</cp:coreProperties>
</file>